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395" windowHeight="7740"/>
  </bookViews>
  <sheets>
    <sheet name="Duration" sheetId="1" r:id="rId1"/>
    <sheet name="Effect of Maturity" sheetId="5" r:id="rId2"/>
    <sheet name="Effect of Coupon" sheetId="4" r:id="rId3"/>
  </sheets>
  <calcPr calcId="144525"/>
</workbook>
</file>

<file path=xl/calcChain.xml><?xml version="1.0" encoding="utf-8"?>
<calcChain xmlns="http://schemas.openxmlformats.org/spreadsheetml/2006/main">
  <c r="C13" i="5" l="1"/>
  <c r="C14" i="5" s="1"/>
  <c r="C15" i="5" s="1"/>
  <c r="D13" i="5"/>
  <c r="D14" i="5" s="1"/>
  <c r="D15" i="5" s="1"/>
  <c r="R13" i="5"/>
  <c r="R14" i="5" s="1"/>
  <c r="Q13" i="5"/>
  <c r="P13" i="5"/>
  <c r="P14" i="5" s="1"/>
  <c r="M13" i="5"/>
  <c r="M14" i="5" s="1"/>
  <c r="L13" i="5"/>
  <c r="K13" i="5"/>
  <c r="K14" i="5" s="1"/>
  <c r="J13" i="5"/>
  <c r="J14" i="5" s="1"/>
  <c r="G13" i="5"/>
  <c r="G14" i="5" s="1"/>
  <c r="F13" i="5"/>
  <c r="E13" i="5"/>
  <c r="U13" i="4"/>
  <c r="U14" i="4" s="1"/>
  <c r="T13" i="4"/>
  <c r="T14" i="4" s="1"/>
  <c r="S13" i="4"/>
  <c r="S14" i="4" s="1"/>
  <c r="R13" i="4"/>
  <c r="Q13" i="4"/>
  <c r="Q14" i="4" s="1"/>
  <c r="Q15" i="4" s="1"/>
  <c r="N13" i="4"/>
  <c r="M13" i="4"/>
  <c r="M14" i="4" s="1"/>
  <c r="M15" i="4" s="1"/>
  <c r="L13" i="4"/>
  <c r="L14" i="4" s="1"/>
  <c r="L15" i="4" s="1"/>
  <c r="K13" i="4"/>
  <c r="K14" i="4" s="1"/>
  <c r="J13" i="4"/>
  <c r="J14" i="4" s="1"/>
  <c r="G13" i="4"/>
  <c r="G14" i="4" s="1"/>
  <c r="G15" i="4" s="1"/>
  <c r="F13" i="4"/>
  <c r="F14" i="4" s="1"/>
  <c r="F15" i="4" s="1"/>
  <c r="E13" i="4"/>
  <c r="E14" i="4" s="1"/>
  <c r="D13" i="4"/>
  <c r="C13" i="4"/>
  <c r="C14" i="4" s="1"/>
  <c r="U15" i="4" l="1"/>
  <c r="R14" i="4"/>
  <c r="R15" i="4" s="1"/>
  <c r="S15" i="4"/>
  <c r="T15" i="4"/>
  <c r="N14" i="4"/>
  <c r="N15" i="4" s="1"/>
  <c r="E15" i="4"/>
  <c r="D14" i="4"/>
  <c r="D15" i="4" s="1"/>
  <c r="K15" i="4"/>
  <c r="P15" i="5"/>
  <c r="G15" i="5"/>
  <c r="F14" i="5"/>
  <c r="F15" i="5" s="1"/>
  <c r="E14" i="5"/>
  <c r="E15" i="5" s="1"/>
  <c r="L14" i="5"/>
  <c r="L15" i="5" s="1"/>
  <c r="Q14" i="5"/>
  <c r="P18" i="5" s="1"/>
  <c r="R15" i="5"/>
  <c r="M15" i="5"/>
  <c r="K15" i="5"/>
  <c r="J15" i="5"/>
  <c r="C18" i="4"/>
  <c r="Q18" i="4"/>
  <c r="J18" i="4"/>
  <c r="J15" i="4"/>
  <c r="C15" i="4"/>
  <c r="G13" i="1"/>
  <c r="G14" i="1" s="1"/>
  <c r="G15" i="1" s="1"/>
  <c r="D13" i="1"/>
  <c r="D14" i="1" s="1"/>
  <c r="D15" i="1" s="1"/>
  <c r="E13" i="1"/>
  <c r="E14" i="1" s="1"/>
  <c r="E15" i="1" s="1"/>
  <c r="F13" i="1"/>
  <c r="F14" i="1" s="1"/>
  <c r="F15" i="1" s="1"/>
  <c r="C13" i="1"/>
  <c r="C14" i="1" s="1"/>
  <c r="Q17" i="4" l="1"/>
  <c r="Q19" i="4" s="1"/>
  <c r="J17" i="4"/>
  <c r="C17" i="4"/>
  <c r="C19" i="4" s="1"/>
  <c r="Q15" i="5"/>
  <c r="C17" i="5"/>
  <c r="J18" i="5"/>
  <c r="C18" i="5"/>
  <c r="P17" i="5"/>
  <c r="P19" i="5" s="1"/>
  <c r="J17" i="5"/>
  <c r="J19" i="4"/>
  <c r="C18" i="1"/>
  <c r="C15" i="1"/>
  <c r="C17" i="1" s="1"/>
  <c r="C19" i="1" s="1"/>
  <c r="C19" i="5" l="1"/>
  <c r="J19" i="5"/>
</calcChain>
</file>

<file path=xl/sharedStrings.xml><?xml version="1.0" encoding="utf-8"?>
<sst xmlns="http://schemas.openxmlformats.org/spreadsheetml/2006/main" count="76" uniqueCount="13">
  <si>
    <t>Duration</t>
  </si>
  <si>
    <t>Principle</t>
  </si>
  <si>
    <t>Coupon</t>
  </si>
  <si>
    <t>Market discount rate</t>
  </si>
  <si>
    <t>CF</t>
  </si>
  <si>
    <t>t</t>
  </si>
  <si>
    <t>Discounted cashflows</t>
  </si>
  <si>
    <t>t * discounted cashflows</t>
  </si>
  <si>
    <t>Bond value</t>
  </si>
  <si>
    <t>Sum (t * discounted cashflows)</t>
  </si>
  <si>
    <t>Effect of maturity</t>
  </si>
  <si>
    <t>Effect of coupon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</si>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</sst>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/>
    <xf numFmtId="9" fontId="0" fillId="2" borderId="0" xfId="0" applyNumberFormat="1" applyFill="1" applyBorder="1"/>
    <xf numFmtId="2" fontId="0" fillId="2" borderId="0" xfId="0" applyNumberFormat="1" applyFill="1" applyBorder="1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3" fillId="2" borderId="1" xfId="0" applyFont="1" applyFill="1" applyBorder="1"/>
    <xf numFmtId="0" fontId="5" fillId="2" borderId="0" xfId="2" applyFill="1"/>
    <xf numFmtId="0" fontId="4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9" fontId="2" fillId="3" borderId="0" xfId="1" applyFont="1" applyFill="1" applyBorder="1" applyAlignment="1">
      <alignment horizontal="right"/>
    </xf>
    <xf numFmtId="9" fontId="2" fillId="3" borderId="0" xfId="1" applyFont="1" applyFill="1" applyBorder="1" applyAlignment="1">
      <alignment horizontal="left"/>
    </xf>
    <xf numFmtId="2" fontId="2" fillId="3" borderId="0" xfId="1" applyNumberFormat="1" applyFont="1" applyFill="1" applyBorder="1" applyAlignment="1">
      <alignment horizontal="center"/>
    </xf>
    <xf numFmtId="2" fontId="2" fillId="3" borderId="0" xfId="1" applyNumberFormat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576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542925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542925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542925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tabSelected="1" workbookViewId="0">
      <selection activeCell="D33" sqref="D33"/>
    </sheetView>
  </sheetViews>
  <sheetFormatPr defaultRowHeight="15" x14ac:dyDescent="0.25"/>
  <cols>
    <col min="1" max="1" width="9.140625" style="1"/>
    <col min="2" max="2" width="28.85546875" style="1" bestFit="1" customWidth="1"/>
    <col min="3" max="8" width="10.5703125" style="1" customWidth="1"/>
    <col min="9" max="9" width="28.85546875" style="1" bestFit="1" customWidth="1"/>
    <col min="10" max="14" width="9.140625" style="1"/>
    <col min="15" max="15" width="28.85546875" style="1" bestFit="1" customWidth="1"/>
    <col min="16" max="16" width="10.5703125" style="1" customWidth="1"/>
    <col min="17" max="16384" width="9.140625" style="1"/>
  </cols>
  <sheetData>
    <row r="4" spans="2:8" x14ac:dyDescent="0.25">
      <c r="B4" s="12" t="s">
        <v>12</v>
      </c>
    </row>
    <row r="7" spans="2:8" x14ac:dyDescent="0.25">
      <c r="B7" s="18" t="s">
        <v>0</v>
      </c>
      <c r="C7" s="18"/>
      <c r="D7" s="18"/>
      <c r="E7" s="18"/>
      <c r="F7" s="18"/>
      <c r="G7" s="18"/>
    </row>
    <row r="8" spans="2:8" x14ac:dyDescent="0.25">
      <c r="B8" s="3" t="s">
        <v>1</v>
      </c>
      <c r="C8" s="7">
        <v>1000</v>
      </c>
      <c r="D8" s="3"/>
      <c r="E8" s="3"/>
      <c r="F8" s="3"/>
      <c r="G8" s="3"/>
    </row>
    <row r="9" spans="2:8" x14ac:dyDescent="0.25">
      <c r="B9" s="3" t="s">
        <v>2</v>
      </c>
      <c r="C9" s="8">
        <v>0.05</v>
      </c>
      <c r="D9" s="3"/>
      <c r="E9" s="3"/>
      <c r="F9" s="3"/>
      <c r="G9" s="3"/>
    </row>
    <row r="10" spans="2:8" x14ac:dyDescent="0.25">
      <c r="B10" s="3" t="s">
        <v>3</v>
      </c>
      <c r="C10" s="8">
        <v>0.04</v>
      </c>
      <c r="D10" s="3"/>
      <c r="E10" s="3"/>
      <c r="F10" s="3"/>
      <c r="G10" s="3"/>
    </row>
    <row r="11" spans="2:8" x14ac:dyDescent="0.25">
      <c r="B11" s="3"/>
      <c r="C11" s="3"/>
      <c r="D11" s="3"/>
      <c r="E11" s="3"/>
      <c r="F11" s="3"/>
      <c r="G11" s="3"/>
    </row>
    <row r="12" spans="2:8" x14ac:dyDescent="0.25">
      <c r="B12" s="3" t="s">
        <v>5</v>
      </c>
      <c r="C12" s="9">
        <v>1</v>
      </c>
      <c r="D12" s="9">
        <v>2</v>
      </c>
      <c r="E12" s="9">
        <v>3</v>
      </c>
      <c r="F12" s="9">
        <v>4</v>
      </c>
      <c r="G12" s="9">
        <v>5</v>
      </c>
    </row>
    <row r="13" spans="2:8" x14ac:dyDescent="0.25">
      <c r="B13" s="3" t="s">
        <v>4</v>
      </c>
      <c r="C13" s="14">
        <f>$C$9*$C$8</f>
        <v>50</v>
      </c>
      <c r="D13" s="14">
        <f t="shared" ref="D13:F13" si="0">$C$9*$C$8</f>
        <v>50</v>
      </c>
      <c r="E13" s="14">
        <f t="shared" si="0"/>
        <v>50</v>
      </c>
      <c r="F13" s="14">
        <f t="shared" si="0"/>
        <v>50</v>
      </c>
      <c r="G13" s="14">
        <f>$C$9*$C$8+C8</f>
        <v>1050</v>
      </c>
      <c r="H13" s="17"/>
    </row>
    <row r="14" spans="2:8" x14ac:dyDescent="0.25">
      <c r="B14" s="3" t="s">
        <v>6</v>
      </c>
      <c r="C14" s="16">
        <f>C13/(1+$C$10)^C12</f>
        <v>48.076923076923073</v>
      </c>
      <c r="D14" s="16">
        <f t="shared" ref="D14:G14" si="1">D13/(1+$C$10)^D12</f>
        <v>46.227810650887569</v>
      </c>
      <c r="E14" s="16">
        <f t="shared" si="1"/>
        <v>44.449817933545738</v>
      </c>
      <c r="F14" s="16">
        <f t="shared" si="1"/>
        <v>42.740209551486288</v>
      </c>
      <c r="G14" s="16">
        <f t="shared" si="1"/>
        <v>863.02346209731911</v>
      </c>
      <c r="H14" s="17"/>
    </row>
    <row r="15" spans="2:8" x14ac:dyDescent="0.25">
      <c r="B15" s="3" t="s">
        <v>7</v>
      </c>
      <c r="C15" s="16">
        <f>C14*C12</f>
        <v>48.076923076923073</v>
      </c>
      <c r="D15" s="16">
        <f t="shared" ref="D15:G15" si="2">D14*D12</f>
        <v>92.455621301775139</v>
      </c>
      <c r="E15" s="16">
        <f t="shared" si="2"/>
        <v>133.34945380063721</v>
      </c>
      <c r="F15" s="16">
        <f t="shared" si="2"/>
        <v>170.96083820594515</v>
      </c>
      <c r="G15" s="16">
        <f t="shared" si="2"/>
        <v>4315.1173104865957</v>
      </c>
      <c r="H15" s="17"/>
    </row>
    <row r="16" spans="2:8" x14ac:dyDescent="0.25">
      <c r="B16" s="3"/>
      <c r="C16" s="3"/>
      <c r="D16" s="3"/>
      <c r="E16" s="3"/>
      <c r="F16" s="3"/>
      <c r="G16" s="3"/>
    </row>
    <row r="17" spans="2:7" x14ac:dyDescent="0.25">
      <c r="B17" s="3" t="s">
        <v>9</v>
      </c>
      <c r="C17" s="5">
        <f>SUM(C15:G15)</f>
        <v>4759.9601468718765</v>
      </c>
      <c r="D17" s="3"/>
      <c r="E17" s="3"/>
      <c r="F17" s="3"/>
      <c r="G17" s="3"/>
    </row>
    <row r="18" spans="2:7" x14ac:dyDescent="0.25">
      <c r="B18" s="3" t="s">
        <v>8</v>
      </c>
      <c r="C18" s="5">
        <f>SUM(C14:G14)</f>
        <v>1044.5182233101618</v>
      </c>
      <c r="D18" s="3"/>
      <c r="E18" s="3"/>
      <c r="F18" s="3"/>
      <c r="G18" s="3"/>
    </row>
    <row r="19" spans="2:7" x14ac:dyDescent="0.25">
      <c r="B19" s="19" t="s">
        <v>0</v>
      </c>
      <c r="C19" s="20">
        <f>C17/C18</f>
        <v>4.5570867416627561</v>
      </c>
      <c r="D19" s="3"/>
      <c r="E19" s="3"/>
      <c r="F19" s="3"/>
      <c r="G19" s="3"/>
    </row>
  </sheetData>
  <mergeCells count="1">
    <mergeCell ref="B7:G7"/>
  </mergeCells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9"/>
  <sheetViews>
    <sheetView workbookViewId="0">
      <selection activeCell="F15" sqref="F15"/>
    </sheetView>
  </sheetViews>
  <sheetFormatPr defaultRowHeight="15" x14ac:dyDescent="0.25"/>
  <cols>
    <col min="1" max="1" width="9.140625" style="1"/>
    <col min="2" max="2" width="28.85546875" style="1" bestFit="1" customWidth="1"/>
    <col min="3" max="8" width="9.140625" style="1"/>
    <col min="9" max="9" width="28.85546875" style="1" bestFit="1" customWidth="1"/>
    <col min="10" max="14" width="9.140625" style="1"/>
    <col min="15" max="15" width="28.85546875" style="1" bestFit="1" customWidth="1"/>
    <col min="16" max="16" width="10.5703125" style="1" customWidth="1"/>
    <col min="17" max="16384" width="9.140625" style="1"/>
  </cols>
  <sheetData>
    <row r="4" spans="2:19" x14ac:dyDescent="0.25">
      <c r="B4" s="12" t="s">
        <v>12</v>
      </c>
    </row>
    <row r="7" spans="2:19" x14ac:dyDescent="0.25">
      <c r="B7" s="13" t="s">
        <v>10</v>
      </c>
      <c r="C7" s="6"/>
      <c r="D7" s="6"/>
      <c r="E7" s="6"/>
      <c r="F7" s="6"/>
      <c r="G7" s="6"/>
      <c r="H7" s="6"/>
      <c r="I7" s="6"/>
      <c r="J7" s="9"/>
      <c r="K7" s="6"/>
      <c r="L7" s="6"/>
      <c r="M7" s="6"/>
      <c r="N7" s="6"/>
      <c r="O7" s="6"/>
      <c r="P7" s="6"/>
      <c r="Q7" s="6"/>
      <c r="R7" s="6"/>
    </row>
    <row r="8" spans="2:19" x14ac:dyDescent="0.25">
      <c r="B8" s="3" t="s">
        <v>1</v>
      </c>
      <c r="C8" s="14">
        <v>1000</v>
      </c>
      <c r="D8" s="3"/>
      <c r="E8" s="3"/>
      <c r="F8" s="3"/>
      <c r="G8" s="3"/>
      <c r="H8" s="3"/>
      <c r="I8" s="3" t="s">
        <v>1</v>
      </c>
      <c r="J8" s="7">
        <v>1000</v>
      </c>
      <c r="K8" s="3"/>
      <c r="L8" s="3"/>
      <c r="M8" s="3"/>
      <c r="N8" s="3"/>
      <c r="O8" s="3" t="s">
        <v>1</v>
      </c>
      <c r="P8" s="7">
        <v>1000</v>
      </c>
      <c r="Q8" s="3"/>
      <c r="R8" s="3"/>
    </row>
    <row r="9" spans="2:19" x14ac:dyDescent="0.25">
      <c r="B9" s="3" t="s">
        <v>2</v>
      </c>
      <c r="C9" s="15">
        <v>0.05</v>
      </c>
      <c r="D9" s="3"/>
      <c r="E9" s="3"/>
      <c r="F9" s="3"/>
      <c r="G9" s="3"/>
      <c r="H9" s="3"/>
      <c r="I9" s="3" t="s">
        <v>2</v>
      </c>
      <c r="J9" s="8">
        <v>0.05</v>
      </c>
      <c r="K9" s="3"/>
      <c r="L9" s="3"/>
      <c r="M9" s="3"/>
      <c r="N9" s="3"/>
      <c r="O9" s="3" t="s">
        <v>2</v>
      </c>
      <c r="P9" s="8">
        <v>0.05</v>
      </c>
      <c r="Q9" s="3"/>
      <c r="R9" s="3"/>
    </row>
    <row r="10" spans="2:19" x14ac:dyDescent="0.25">
      <c r="B10" s="3" t="s">
        <v>3</v>
      </c>
      <c r="C10" s="15">
        <v>0.04</v>
      </c>
      <c r="D10" s="3"/>
      <c r="E10" s="3"/>
      <c r="F10" s="3"/>
      <c r="G10" s="3"/>
      <c r="H10" s="3"/>
      <c r="I10" s="3" t="s">
        <v>3</v>
      </c>
      <c r="J10" s="8">
        <v>0.04</v>
      </c>
      <c r="K10" s="3"/>
      <c r="L10" s="3"/>
      <c r="M10" s="3"/>
      <c r="N10" s="3"/>
      <c r="O10" s="3" t="s">
        <v>3</v>
      </c>
      <c r="P10" s="8">
        <v>0.04</v>
      </c>
      <c r="Q10" s="3"/>
      <c r="R10" s="3"/>
    </row>
    <row r="11" spans="2:19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9" x14ac:dyDescent="0.25">
      <c r="B12" s="3" t="s">
        <v>5</v>
      </c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3"/>
      <c r="I12" s="3" t="s">
        <v>5</v>
      </c>
      <c r="J12" s="21">
        <v>1</v>
      </c>
      <c r="K12" s="21">
        <v>2</v>
      </c>
      <c r="L12" s="21">
        <v>3</v>
      </c>
      <c r="M12" s="21">
        <v>4</v>
      </c>
      <c r="N12" s="3"/>
      <c r="O12" s="3" t="s">
        <v>5</v>
      </c>
      <c r="P12" s="21">
        <v>1</v>
      </c>
      <c r="Q12" s="21">
        <v>2</v>
      </c>
      <c r="R12" s="21">
        <v>3</v>
      </c>
    </row>
    <row r="13" spans="2:19" x14ac:dyDescent="0.25">
      <c r="B13" s="3" t="s">
        <v>4</v>
      </c>
      <c r="C13" s="14">
        <f>$C$9*$C$8</f>
        <v>50</v>
      </c>
      <c r="D13" s="14">
        <f>$C$9*$C$8</f>
        <v>50</v>
      </c>
      <c r="E13" s="14">
        <f>$C$9*$C$8</f>
        <v>50</v>
      </c>
      <c r="F13" s="14">
        <f>$C$9*$C$8</f>
        <v>50</v>
      </c>
      <c r="G13" s="14">
        <f>$C$9*$C$8+C8</f>
        <v>1050</v>
      </c>
      <c r="H13" s="3"/>
      <c r="I13" s="3" t="s">
        <v>4</v>
      </c>
      <c r="J13" s="14">
        <f>$J$9*$J$8</f>
        <v>50</v>
      </c>
      <c r="K13" s="14">
        <f t="shared" ref="K13:L13" si="0">$J$9*$J$8</f>
        <v>50</v>
      </c>
      <c r="L13" s="14">
        <f t="shared" si="0"/>
        <v>50</v>
      </c>
      <c r="M13" s="14">
        <f>$J$9*$J$8+J8</f>
        <v>1050</v>
      </c>
      <c r="N13" s="3"/>
      <c r="O13" s="3" t="s">
        <v>4</v>
      </c>
      <c r="P13" s="14">
        <f>$P$9*$P$8</f>
        <v>50</v>
      </c>
      <c r="Q13" s="14">
        <f t="shared" ref="Q13" si="1">$P$9*$P$8</f>
        <v>50</v>
      </c>
      <c r="R13" s="14">
        <f>$P$9*$P$8+P8</f>
        <v>1050</v>
      </c>
    </row>
    <row r="14" spans="2:19" x14ac:dyDescent="0.25">
      <c r="B14" s="3" t="s">
        <v>6</v>
      </c>
      <c r="C14" s="16">
        <f>C13/(1+$C$10)^C12</f>
        <v>48.076923076923073</v>
      </c>
      <c r="D14" s="16">
        <f t="shared" ref="D14:G14" si="2">D13/(1+$C$10)^D12</f>
        <v>46.227810650887569</v>
      </c>
      <c r="E14" s="16">
        <f t="shared" si="2"/>
        <v>44.449817933545738</v>
      </c>
      <c r="F14" s="16">
        <f t="shared" si="2"/>
        <v>42.740209551486288</v>
      </c>
      <c r="G14" s="16">
        <f t="shared" si="2"/>
        <v>863.02346209731911</v>
      </c>
      <c r="H14" s="3"/>
      <c r="I14" s="3" t="s">
        <v>6</v>
      </c>
      <c r="J14" s="16">
        <f>J13/(1+$J$10)^J12</f>
        <v>48.076923076923073</v>
      </c>
      <c r="K14" s="16">
        <f t="shared" ref="K14:M14" si="3">K13/(1+$J$10)^K12</f>
        <v>46.227810650887569</v>
      </c>
      <c r="L14" s="16">
        <f t="shared" si="3"/>
        <v>44.449817933545738</v>
      </c>
      <c r="M14" s="16">
        <f t="shared" si="3"/>
        <v>897.54440058121202</v>
      </c>
      <c r="N14" s="5"/>
      <c r="O14" s="3" t="s">
        <v>6</v>
      </c>
      <c r="P14" s="16">
        <f>P13/(1+$P$10)^P12</f>
        <v>48.076923076923073</v>
      </c>
      <c r="Q14" s="16">
        <f t="shared" ref="Q14:R14" si="4">Q13/(1+$P$10)^Q12</f>
        <v>46.227810650887569</v>
      </c>
      <c r="R14" s="16">
        <f t="shared" si="4"/>
        <v>933.44617660446056</v>
      </c>
      <c r="S14" s="2"/>
    </row>
    <row r="15" spans="2:19" x14ac:dyDescent="0.25">
      <c r="B15" s="3" t="s">
        <v>7</v>
      </c>
      <c r="C15" s="16">
        <f>C14*C12</f>
        <v>48.076923076923073</v>
      </c>
      <c r="D15" s="16">
        <f t="shared" ref="D15:G15" si="5">D14*D12</f>
        <v>92.455621301775139</v>
      </c>
      <c r="E15" s="16">
        <f t="shared" si="5"/>
        <v>133.34945380063721</v>
      </c>
      <c r="F15" s="16">
        <f t="shared" si="5"/>
        <v>170.96083820594515</v>
      </c>
      <c r="G15" s="16">
        <f t="shared" si="5"/>
        <v>4315.1173104865957</v>
      </c>
      <c r="H15" s="3"/>
      <c r="I15" s="3" t="s">
        <v>7</v>
      </c>
      <c r="J15" s="16">
        <f>J14*J12</f>
        <v>48.076923076923073</v>
      </c>
      <c r="K15" s="16">
        <f t="shared" ref="K15:M15" si="6">K14*K12</f>
        <v>92.455621301775139</v>
      </c>
      <c r="L15" s="16">
        <f t="shared" si="6"/>
        <v>133.34945380063721</v>
      </c>
      <c r="M15" s="16">
        <f t="shared" si="6"/>
        <v>3590.1776023248481</v>
      </c>
      <c r="N15" s="5"/>
      <c r="O15" s="3" t="s">
        <v>7</v>
      </c>
      <c r="P15" s="16">
        <f>P14*P12</f>
        <v>48.076923076923073</v>
      </c>
      <c r="Q15" s="16">
        <f t="shared" ref="Q15:R15" si="7">Q14*Q12</f>
        <v>92.455621301775139</v>
      </c>
      <c r="R15" s="16">
        <f t="shared" si="7"/>
        <v>2800.3385298133817</v>
      </c>
      <c r="S15" s="2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3" t="s">
        <v>9</v>
      </c>
      <c r="C17" s="5">
        <f>SUM(C15:G15)</f>
        <v>4759.9601468718765</v>
      </c>
      <c r="D17" s="3"/>
      <c r="E17" s="3"/>
      <c r="F17" s="3"/>
      <c r="G17" s="3"/>
      <c r="H17" s="3"/>
      <c r="I17" s="3" t="s">
        <v>9</v>
      </c>
      <c r="J17" s="5">
        <f>SUM(J15:M15)</f>
        <v>3864.0596005041834</v>
      </c>
      <c r="K17" s="3"/>
      <c r="L17" s="3"/>
      <c r="M17" s="3"/>
      <c r="N17" s="3"/>
      <c r="O17" s="3" t="s">
        <v>9</v>
      </c>
      <c r="P17" s="5">
        <f>SUM(P15:R15)</f>
        <v>2940.87107419208</v>
      </c>
      <c r="Q17" s="3"/>
      <c r="R17" s="3"/>
    </row>
    <row r="18" spans="2:18" x14ac:dyDescent="0.25">
      <c r="B18" s="3" t="s">
        <v>8</v>
      </c>
      <c r="C18" s="5">
        <f>SUM(C14:G14)</f>
        <v>1044.5182233101618</v>
      </c>
      <c r="D18" s="3"/>
      <c r="E18" s="3"/>
      <c r="F18" s="3"/>
      <c r="G18" s="3"/>
      <c r="H18" s="3"/>
      <c r="I18" s="3" t="s">
        <v>8</v>
      </c>
      <c r="J18" s="5">
        <f>SUM(J14:M14)</f>
        <v>1036.2989522425685</v>
      </c>
      <c r="K18" s="3"/>
      <c r="L18" s="3"/>
      <c r="M18" s="3"/>
      <c r="N18" s="3"/>
      <c r="O18" s="3" t="s">
        <v>8</v>
      </c>
      <c r="P18" s="5">
        <f>SUM(P14:R14)</f>
        <v>1027.7509103322711</v>
      </c>
      <c r="Q18" s="3"/>
      <c r="R18" s="3"/>
    </row>
    <row r="19" spans="2:18" x14ac:dyDescent="0.25">
      <c r="B19" s="19" t="s">
        <v>0</v>
      </c>
      <c r="C19" s="20">
        <f>C17/C18</f>
        <v>4.5570867416627561</v>
      </c>
      <c r="D19" s="3"/>
      <c r="E19" s="3"/>
      <c r="F19" s="3"/>
      <c r="G19" s="3"/>
      <c r="H19" s="3"/>
      <c r="I19" s="20" t="s">
        <v>0</v>
      </c>
      <c r="J19" s="20">
        <f>J17/J18</f>
        <v>3.7287112875510422</v>
      </c>
      <c r="K19" s="3"/>
      <c r="L19" s="3"/>
      <c r="M19" s="3"/>
      <c r="N19" s="3"/>
      <c r="O19" s="20" t="s">
        <v>0</v>
      </c>
      <c r="P19" s="20">
        <f>P17/P18</f>
        <v>2.8614628745415547</v>
      </c>
      <c r="Q19" s="3"/>
      <c r="R19" s="3"/>
    </row>
  </sheetData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9"/>
  <sheetViews>
    <sheetView workbookViewId="0">
      <selection activeCell="P3" sqref="P3"/>
    </sheetView>
  </sheetViews>
  <sheetFormatPr defaultRowHeight="15" x14ac:dyDescent="0.25"/>
  <cols>
    <col min="1" max="1" width="9.140625" style="1"/>
    <col min="2" max="2" width="28.85546875" style="1" bestFit="1" customWidth="1"/>
    <col min="3" max="8" width="9.140625" style="1"/>
    <col min="9" max="9" width="28.85546875" style="1" bestFit="1" customWidth="1"/>
    <col min="10" max="14" width="9.7109375" style="1" customWidth="1"/>
    <col min="15" max="15" width="9.28515625" style="1" customWidth="1"/>
    <col min="16" max="16" width="28.85546875" style="1" bestFit="1" customWidth="1"/>
    <col min="17" max="16384" width="9.140625" style="1"/>
  </cols>
  <sheetData>
    <row r="4" spans="2:21" x14ac:dyDescent="0.25">
      <c r="B4" s="12" t="s">
        <v>12</v>
      </c>
    </row>
    <row r="7" spans="2:21" x14ac:dyDescent="0.25">
      <c r="B7" s="11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2:21" x14ac:dyDescent="0.25">
      <c r="B8" s="3" t="s">
        <v>1</v>
      </c>
      <c r="C8" s="3">
        <v>1000</v>
      </c>
      <c r="D8" s="3"/>
      <c r="E8" s="3"/>
      <c r="F8" s="3"/>
      <c r="G8" s="3"/>
      <c r="H8" s="3"/>
      <c r="I8" s="3" t="s">
        <v>1</v>
      </c>
      <c r="J8" s="3">
        <v>1000</v>
      </c>
      <c r="K8" s="3"/>
      <c r="L8" s="3"/>
      <c r="M8" s="3"/>
      <c r="N8" s="3"/>
      <c r="P8" s="3" t="s">
        <v>1</v>
      </c>
      <c r="Q8" s="3">
        <v>1000</v>
      </c>
      <c r="R8" s="3"/>
      <c r="S8" s="3"/>
      <c r="T8" s="3"/>
      <c r="U8" s="3"/>
    </row>
    <row r="9" spans="2:21" x14ac:dyDescent="0.25">
      <c r="B9" s="3" t="s">
        <v>2</v>
      </c>
      <c r="C9" s="22">
        <v>0.05</v>
      </c>
      <c r="D9" s="3"/>
      <c r="E9" s="3"/>
      <c r="F9" s="3"/>
      <c r="G9" s="3"/>
      <c r="H9" s="3"/>
      <c r="I9" s="3" t="s">
        <v>2</v>
      </c>
      <c r="J9" s="22">
        <v>0.04</v>
      </c>
      <c r="K9" s="3"/>
      <c r="L9" s="3"/>
      <c r="M9" s="3"/>
      <c r="N9" s="3"/>
      <c r="P9" s="3" t="s">
        <v>2</v>
      </c>
      <c r="Q9" s="22">
        <v>0</v>
      </c>
      <c r="R9" s="3"/>
      <c r="S9" s="3"/>
      <c r="T9" s="3"/>
      <c r="U9" s="3"/>
    </row>
    <row r="10" spans="2:21" x14ac:dyDescent="0.25">
      <c r="B10" s="3" t="s">
        <v>3</v>
      </c>
      <c r="C10" s="4">
        <v>0.04</v>
      </c>
      <c r="D10" s="3"/>
      <c r="E10" s="3"/>
      <c r="F10" s="3"/>
      <c r="G10" s="3"/>
      <c r="H10" s="3"/>
      <c r="I10" s="3" t="s">
        <v>3</v>
      </c>
      <c r="J10" s="4">
        <v>0.04</v>
      </c>
      <c r="K10" s="3"/>
      <c r="L10" s="3"/>
      <c r="M10" s="3"/>
      <c r="N10" s="3"/>
      <c r="P10" s="3" t="s">
        <v>3</v>
      </c>
      <c r="Q10" s="4">
        <v>0.04</v>
      </c>
      <c r="R10" s="3"/>
      <c r="S10" s="3"/>
      <c r="T10" s="3"/>
      <c r="U10" s="3"/>
    </row>
    <row r="11" spans="2:2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</row>
    <row r="12" spans="2:21" x14ac:dyDescent="0.25">
      <c r="B12" s="3" t="s">
        <v>5</v>
      </c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3"/>
      <c r="I12" s="3" t="s">
        <v>5</v>
      </c>
      <c r="J12" s="9">
        <v>1</v>
      </c>
      <c r="K12" s="9">
        <v>2</v>
      </c>
      <c r="L12" s="9">
        <v>3</v>
      </c>
      <c r="M12" s="9">
        <v>4</v>
      </c>
      <c r="N12" s="9">
        <v>5</v>
      </c>
      <c r="P12" s="3" t="s">
        <v>5</v>
      </c>
      <c r="Q12" s="9">
        <v>1</v>
      </c>
      <c r="R12" s="9">
        <v>2</v>
      </c>
      <c r="S12" s="9">
        <v>3</v>
      </c>
      <c r="T12" s="9">
        <v>4</v>
      </c>
      <c r="U12" s="9">
        <v>5</v>
      </c>
    </row>
    <row r="13" spans="2:21" x14ac:dyDescent="0.25">
      <c r="B13" s="3" t="s">
        <v>4</v>
      </c>
      <c r="C13" s="3">
        <f>$C$9*$C$8</f>
        <v>50</v>
      </c>
      <c r="D13" s="3">
        <f t="shared" ref="D13:F13" si="0">$C$9*$C$8</f>
        <v>50</v>
      </c>
      <c r="E13" s="3">
        <f t="shared" si="0"/>
        <v>50</v>
      </c>
      <c r="F13" s="3">
        <f t="shared" si="0"/>
        <v>50</v>
      </c>
      <c r="G13" s="3">
        <f>$C$9*$C$8+C8</f>
        <v>1050</v>
      </c>
      <c r="H13" s="3"/>
      <c r="I13" s="3" t="s">
        <v>4</v>
      </c>
      <c r="J13" s="3">
        <f>$J$9*$J$8</f>
        <v>40</v>
      </c>
      <c r="K13" s="3">
        <f t="shared" ref="K13:M13" si="1">$J$9*$J$8</f>
        <v>40</v>
      </c>
      <c r="L13" s="3">
        <f t="shared" si="1"/>
        <v>40</v>
      </c>
      <c r="M13" s="3">
        <f t="shared" si="1"/>
        <v>40</v>
      </c>
      <c r="N13" s="3">
        <f>$J$9*$J$8+J8</f>
        <v>1040</v>
      </c>
      <c r="P13" s="3" t="s">
        <v>4</v>
      </c>
      <c r="Q13" s="3">
        <f>$Q$9*$Q$8</f>
        <v>0</v>
      </c>
      <c r="R13" s="3">
        <f>$Q$9*$Q$8</f>
        <v>0</v>
      </c>
      <c r="S13" s="3">
        <f>$Q$9*$Q$8</f>
        <v>0</v>
      </c>
      <c r="T13" s="3">
        <f>$Q$9*$Q$8</f>
        <v>0</v>
      </c>
      <c r="U13" s="3">
        <f>$Q$9*$Q$8+Q8</f>
        <v>1000</v>
      </c>
    </row>
    <row r="14" spans="2:21" x14ac:dyDescent="0.25">
      <c r="B14" s="3" t="s">
        <v>6</v>
      </c>
      <c r="C14" s="5">
        <f>C13/(1+$C$10)^C12</f>
        <v>48.076923076923073</v>
      </c>
      <c r="D14" s="5">
        <f t="shared" ref="D14:G14" si="2">D13/(1+$C$10)^D12</f>
        <v>46.227810650887569</v>
      </c>
      <c r="E14" s="5">
        <f t="shared" si="2"/>
        <v>44.449817933545738</v>
      </c>
      <c r="F14" s="5">
        <f t="shared" si="2"/>
        <v>42.740209551486288</v>
      </c>
      <c r="G14" s="5">
        <f t="shared" si="2"/>
        <v>863.02346209731911</v>
      </c>
      <c r="H14" s="3"/>
      <c r="I14" s="3" t="s">
        <v>6</v>
      </c>
      <c r="J14" s="5">
        <f>J13/(1+$J$10)^J12</f>
        <v>38.46153846153846</v>
      </c>
      <c r="K14" s="5">
        <f t="shared" ref="K14:N14" si="3">K13/(1+$J$10)^K12</f>
        <v>36.982248520710058</v>
      </c>
      <c r="L14" s="5">
        <f t="shared" si="3"/>
        <v>35.559854346836595</v>
      </c>
      <c r="M14" s="5">
        <f t="shared" si="3"/>
        <v>34.19216764118903</v>
      </c>
      <c r="N14" s="5">
        <f t="shared" si="3"/>
        <v>854.80419102972564</v>
      </c>
      <c r="P14" s="3" t="s">
        <v>6</v>
      </c>
      <c r="Q14" s="5">
        <f>Q13/(1+$Q$10)^Q12</f>
        <v>0</v>
      </c>
      <c r="R14" s="5">
        <f>R13/(1+$Q$10)^R12</f>
        <v>0</v>
      </c>
      <c r="S14" s="5">
        <f>S13/(1+$Q$10)^S12</f>
        <v>0</v>
      </c>
      <c r="T14" s="5">
        <f>T13/(1+$Q$10)^T12</f>
        <v>0</v>
      </c>
      <c r="U14" s="5">
        <f>U13/(1+$Q$10)^U12</f>
        <v>821.92710675935155</v>
      </c>
    </row>
    <row r="15" spans="2:21" x14ac:dyDescent="0.25">
      <c r="B15" s="3" t="s">
        <v>7</v>
      </c>
      <c r="C15" s="5">
        <f>C14*C12</f>
        <v>48.076923076923073</v>
      </c>
      <c r="D15" s="5">
        <f t="shared" ref="D15:G15" si="4">D14*D12</f>
        <v>92.455621301775139</v>
      </c>
      <c r="E15" s="5">
        <f t="shared" si="4"/>
        <v>133.34945380063721</v>
      </c>
      <c r="F15" s="5">
        <f t="shared" si="4"/>
        <v>170.96083820594515</v>
      </c>
      <c r="G15" s="5">
        <f t="shared" si="4"/>
        <v>4315.1173104865957</v>
      </c>
      <c r="H15" s="3"/>
      <c r="I15" s="3" t="s">
        <v>7</v>
      </c>
      <c r="J15" s="5">
        <f>J14*J12</f>
        <v>38.46153846153846</v>
      </c>
      <c r="K15" s="5">
        <f t="shared" ref="K15:N15" si="5">K14*K12</f>
        <v>73.964497041420117</v>
      </c>
      <c r="L15" s="5">
        <f t="shared" si="5"/>
        <v>106.67956304050978</v>
      </c>
      <c r="M15" s="5">
        <f t="shared" si="5"/>
        <v>136.76867056475612</v>
      </c>
      <c r="N15" s="5">
        <f t="shared" si="5"/>
        <v>4274.0209551486278</v>
      </c>
      <c r="P15" s="3" t="s">
        <v>7</v>
      </c>
      <c r="Q15" s="5">
        <f>Q14*Q12</f>
        <v>0</v>
      </c>
      <c r="R15" s="5">
        <f t="shared" ref="R15:U15" si="6">R14*R12</f>
        <v>0</v>
      </c>
      <c r="S15" s="5">
        <f t="shared" si="6"/>
        <v>0</v>
      </c>
      <c r="T15" s="5">
        <f t="shared" si="6"/>
        <v>0</v>
      </c>
      <c r="U15" s="5">
        <f t="shared" si="6"/>
        <v>4109.635533796758</v>
      </c>
    </row>
    <row r="16" spans="2:2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</row>
    <row r="17" spans="2:21" x14ac:dyDescent="0.25">
      <c r="B17" s="3" t="s">
        <v>9</v>
      </c>
      <c r="C17" s="5">
        <f>SUM(C15:G15)</f>
        <v>4759.9601468718765</v>
      </c>
      <c r="D17" s="3"/>
      <c r="E17" s="3"/>
      <c r="F17" s="3"/>
      <c r="G17" s="3"/>
      <c r="H17" s="3"/>
      <c r="I17" s="3" t="s">
        <v>9</v>
      </c>
      <c r="J17" s="10">
        <f>SUM(J15:N15)</f>
        <v>4629.8952242568521</v>
      </c>
      <c r="K17" s="3"/>
      <c r="L17" s="3"/>
      <c r="M17" s="3"/>
      <c r="N17" s="3"/>
      <c r="P17" s="3" t="s">
        <v>9</v>
      </c>
      <c r="Q17" s="10">
        <f>SUM(Q15:U15)</f>
        <v>4109.635533796758</v>
      </c>
      <c r="R17" s="3"/>
      <c r="S17" s="3"/>
      <c r="T17" s="3"/>
      <c r="U17" s="3"/>
    </row>
    <row r="18" spans="2:21" x14ac:dyDescent="0.25">
      <c r="B18" s="3" t="s">
        <v>8</v>
      </c>
      <c r="C18" s="5">
        <f>SUM(C14:G14)</f>
        <v>1044.5182233101618</v>
      </c>
      <c r="D18" s="3"/>
      <c r="E18" s="3"/>
      <c r="F18" s="3"/>
      <c r="G18" s="3"/>
      <c r="H18" s="3"/>
      <c r="I18" s="3" t="s">
        <v>8</v>
      </c>
      <c r="J18" s="10">
        <f>SUM(J14:N14)</f>
        <v>999.99999999999977</v>
      </c>
      <c r="K18" s="3"/>
      <c r="L18" s="3"/>
      <c r="M18" s="3"/>
      <c r="N18" s="3"/>
      <c r="P18" s="3" t="s">
        <v>8</v>
      </c>
      <c r="Q18" s="10">
        <f>SUM(Q14:U14)</f>
        <v>821.92710675935155</v>
      </c>
      <c r="R18" s="3"/>
      <c r="S18" s="3"/>
      <c r="T18" s="3"/>
      <c r="U18" s="3"/>
    </row>
    <row r="19" spans="2:21" x14ac:dyDescent="0.25">
      <c r="B19" s="23" t="s">
        <v>0</v>
      </c>
      <c r="C19" s="24">
        <f>C17/C18</f>
        <v>4.5570867416627561</v>
      </c>
      <c r="D19" s="3"/>
      <c r="E19" s="3"/>
      <c r="F19" s="3"/>
      <c r="G19" s="3"/>
      <c r="H19" s="3"/>
      <c r="I19" s="25" t="s">
        <v>0</v>
      </c>
      <c r="J19" s="24">
        <f>J17/J18</f>
        <v>4.6298952242568534</v>
      </c>
      <c r="K19" s="3"/>
      <c r="L19" s="3"/>
      <c r="M19" s="3"/>
      <c r="N19" s="3"/>
      <c r="P19" s="25" t="s">
        <v>0</v>
      </c>
      <c r="Q19" s="24">
        <f>Q17/Q18</f>
        <v>5</v>
      </c>
      <c r="R19" s="3"/>
      <c r="S19" s="3"/>
      <c r="T19" s="3"/>
      <c r="U19" s="3"/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Duration</vt:lpstr>
      <vt:lpstr>Effect of Maturity</vt:lpstr>
      <vt:lpstr>Effect of Coupon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2014-12-08T18:08:08Z</dcterms:modified>
</cp:coreProperties>
</file>