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te\Dropbox\Work\Breaking down finance\excel files\Calmar ratio\"/>
    </mc:Choice>
  </mc:AlternateContent>
  <bookViews>
    <workbookView xWindow="480" yWindow="75" windowWidth="13395" windowHeight="7740"/>
  </bookViews>
  <sheets>
    <sheet name="Duration" sheetId="1" r:id="rId1"/>
  </sheets>
  <calcPr calcId="152511"/>
</workbook>
</file>

<file path=xl/calcChain.xml><?xml version="1.0" encoding="utf-8"?>
<calcChain xmlns="http://schemas.openxmlformats.org/spreadsheetml/2006/main">
  <c r="C8" i="1" l="1"/>
  <c r="F18" i="1"/>
  <c r="E18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15" i="1"/>
  <c r="C31" i="1" s="1"/>
  <c r="C14" i="1"/>
  <c r="C28" i="1" l="1"/>
  <c r="C24" i="1"/>
  <c r="C20" i="1"/>
  <c r="C37" i="1"/>
  <c r="C33" i="1"/>
  <c r="C29" i="1"/>
  <c r="C21" i="1"/>
  <c r="C34" i="1"/>
  <c r="C19" i="1"/>
  <c r="D19" i="1" s="1"/>
  <c r="E19" i="1" s="1"/>
  <c r="C27" i="1"/>
  <c r="C23" i="1"/>
  <c r="C40" i="1"/>
  <c r="C36" i="1"/>
  <c r="C32" i="1"/>
  <c r="C25" i="1"/>
  <c r="C38" i="1"/>
  <c r="C30" i="1"/>
  <c r="C26" i="1"/>
  <c r="C22" i="1"/>
  <c r="C39" i="1"/>
  <c r="C35" i="1"/>
  <c r="F19" i="1" l="1"/>
  <c r="D20" i="1"/>
  <c r="E20" i="1" s="1"/>
  <c r="F20" i="1" l="1"/>
  <c r="D21" i="1"/>
  <c r="E21" i="1" s="1"/>
  <c r="F21" i="1" l="1"/>
  <c r="D22" i="1"/>
  <c r="E22" i="1" s="1"/>
  <c r="F22" i="1" s="1"/>
  <c r="D23" i="1" l="1"/>
  <c r="E23" i="1" s="1"/>
  <c r="F23" i="1" l="1"/>
  <c r="D24" i="1"/>
  <c r="E24" i="1" s="1"/>
  <c r="F24" i="1" l="1"/>
  <c r="D25" i="1"/>
  <c r="E25" i="1" s="1"/>
  <c r="F25" i="1" l="1"/>
  <c r="D26" i="1"/>
  <c r="E26" i="1" s="1"/>
  <c r="F26" i="1" s="1"/>
  <c r="D27" i="1" l="1"/>
  <c r="E27" i="1" s="1"/>
  <c r="F27" i="1" s="1"/>
  <c r="D28" i="1" l="1"/>
  <c r="E28" i="1" s="1"/>
  <c r="F28" i="1" s="1"/>
  <c r="D29" i="1" l="1"/>
  <c r="E29" i="1" s="1"/>
  <c r="F29" i="1" s="1"/>
  <c r="D30" i="1" l="1"/>
  <c r="E30" i="1" s="1"/>
  <c r="F30" i="1" s="1"/>
  <c r="D31" i="1" l="1"/>
  <c r="E31" i="1" s="1"/>
  <c r="F31" i="1" s="1"/>
  <c r="D32" i="1" l="1"/>
  <c r="E32" i="1" s="1"/>
  <c r="F32" i="1" s="1"/>
  <c r="D33" i="1" l="1"/>
  <c r="E33" i="1" s="1"/>
  <c r="F33" i="1" s="1"/>
  <c r="D34" i="1" l="1"/>
  <c r="E34" i="1" s="1"/>
  <c r="F34" i="1" s="1"/>
  <c r="D35" i="1" l="1"/>
  <c r="E35" i="1" s="1"/>
  <c r="F35" i="1" s="1"/>
  <c r="D36" i="1" l="1"/>
  <c r="E36" i="1" s="1"/>
  <c r="F36" i="1" s="1"/>
  <c r="D37" i="1" l="1"/>
  <c r="E37" i="1" s="1"/>
  <c r="F37" i="1" s="1"/>
  <c r="D38" i="1" l="1"/>
  <c r="E38" i="1" s="1"/>
  <c r="F38" i="1" s="1"/>
  <c r="D39" i="1" l="1"/>
  <c r="E39" i="1" s="1"/>
  <c r="F39" i="1" s="1"/>
  <c r="D40" i="1" l="1"/>
  <c r="E40" i="1" s="1"/>
  <c r="F40" i="1" s="1"/>
  <c r="D41" i="1" l="1"/>
  <c r="E41" i="1" s="1"/>
  <c r="F41" i="1" s="1"/>
  <c r="D42" i="1" l="1"/>
  <c r="E42" i="1" s="1"/>
  <c r="F42" i="1" s="1"/>
  <c r="D43" i="1" l="1"/>
  <c r="E43" i="1" s="1"/>
  <c r="F43" i="1" s="1"/>
  <c r="D44" i="1" l="1"/>
  <c r="E44" i="1" s="1"/>
  <c r="F44" i="1" s="1"/>
  <c r="D45" i="1" l="1"/>
  <c r="E45" i="1" s="1"/>
  <c r="F45" i="1" s="1"/>
  <c r="D46" i="1" l="1"/>
  <c r="E46" i="1" s="1"/>
  <c r="F46" i="1" s="1"/>
  <c r="D47" i="1" l="1"/>
  <c r="E47" i="1" s="1"/>
  <c r="F47" i="1" s="1"/>
  <c r="D48" i="1" l="1"/>
  <c r="E48" i="1" s="1"/>
  <c r="F48" i="1" s="1"/>
  <c r="D49" i="1" l="1"/>
  <c r="E49" i="1" s="1"/>
  <c r="F49" i="1" s="1"/>
  <c r="D50" i="1" l="1"/>
  <c r="E50" i="1" s="1"/>
  <c r="F50" i="1" s="1"/>
  <c r="D51" i="1" l="1"/>
  <c r="E51" i="1" s="1"/>
  <c r="F51" i="1" s="1"/>
  <c r="D52" i="1" l="1"/>
  <c r="E52" i="1" s="1"/>
  <c r="F52" i="1" s="1"/>
  <c r="D53" i="1" l="1"/>
  <c r="E53" i="1" s="1"/>
  <c r="F53" i="1" s="1"/>
  <c r="D54" i="1" l="1"/>
  <c r="E54" i="1" s="1"/>
  <c r="F54" i="1" s="1"/>
  <c r="C7" i="1" s="1"/>
</calcChain>
</file>

<file path=xl/sharedStrings.xml><?xml version="1.0" encoding="utf-8"?>
<sst xmlns="http://schemas.openxmlformats.org/spreadsheetml/2006/main" count="48" uniqueCount="48">
  <si>
    <t>http://breakingdownfinance.com</t>
  </si>
  <si>
    <t>Calmar ratio</t>
  </si>
  <si>
    <t>Monthly fund volatility</t>
  </si>
  <si>
    <t>Monthly fund return</t>
  </si>
  <si>
    <t>Annual fund volatility</t>
  </si>
  <si>
    <t>Annual fund return</t>
  </si>
  <si>
    <t>Month 1</t>
  </si>
  <si>
    <t>Month 4</t>
  </si>
  <si>
    <t>Month 3</t>
  </si>
  <si>
    <t>Month 11</t>
  </si>
  <si>
    <t>Month 5</t>
  </si>
  <si>
    <t>Month 2</t>
  </si>
  <si>
    <t>Month 7</t>
  </si>
  <si>
    <t>Month 6</t>
  </si>
  <si>
    <t>Month 8</t>
  </si>
  <si>
    <t>Month 9</t>
  </si>
  <si>
    <t>Month 10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</si>
  <si>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</si>
  <si>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</si>
  <si>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</si>
  <si>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</si>
  <si>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</si>
  <si>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</si>
  <si>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</si>
  <si>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</si>
  <si>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</si>
  <si>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</si>
  <si>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</si>
  <si>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</si>
  <si>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</si>
  <si>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</si>
  <si>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</si>
  <si>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</si>
  <si>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</si>
  <si>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</si>
  <si>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</si>
  <si>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</si>
  <si>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</si>
  <si>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</si>
  <si>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</si>
  <si>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</si>
  <si>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</si>
  <si>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fund return</t>
  </si>
  <si>
    <t>fund NAV</t>
  </si>
  <si>
    <t>drawdown</t>
  </si>
  <si>
    <t>maximum drawdown</t>
  </si>
  <si>
    <t>Sharpe ratio</t>
  </si>
  <si>
    <t>Annual risk free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</si>
</sst>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/>
    <xf numFmtId="0" fontId="4" fillId="2" borderId="0" xfId="2" applyFill="1"/>
    <xf numFmtId="0" fontId="0" fillId="2" borderId="0" xfId="0" applyFill="1" applyAlignment="1">
      <alignment horizontal="right"/>
    </xf>
    <xf numFmtId="0" fontId="2" fillId="3" borderId="0" xfId="0" applyFont="1" applyFill="1" applyBorder="1"/>
    <xf numFmtId="9" fontId="2" fillId="3" borderId="0" xfId="0" applyNumberFormat="1" applyFont="1" applyFill="1" applyBorder="1" applyAlignment="1">
      <alignment horizontal="center"/>
    </xf>
    <xf numFmtId="10" fontId="0" fillId="2" borderId="0" xfId="1" applyNumberFormat="1" applyFont="1" applyFill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  <color rgb="FF576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542925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54"/>
  <sheetViews>
    <sheetView tabSelected="1" workbookViewId="0">
      <selection activeCell="E7" sqref="E7"/>
    </sheetView>
  </sheetViews>
  <sheetFormatPr defaultRowHeight="15" x14ac:dyDescent="0.25"/>
  <cols>
    <col min="1" max="1" width="9.140625" style="1"/>
    <col min="2" max="2" width="28.85546875" style="1" bestFit="1" customWidth="1"/>
    <col min="3" max="3" width="11.140625" style="1" bestFit="1" customWidth="1"/>
    <col min="4" max="4" width="12" style="1" bestFit="1" customWidth="1"/>
    <col min="5" max="5" width="10.42578125" style="1" bestFit="1" customWidth="1"/>
    <col min="6" max="6" width="20" style="1" bestFit="1" customWidth="1"/>
    <col min="7" max="8" width="10.5703125" style="1" customWidth="1"/>
    <col min="9" max="9" width="28.85546875" style="1" bestFit="1" customWidth="1"/>
    <col min="10" max="14" width="9.140625" style="1"/>
    <col min="15" max="15" width="28.85546875" style="1" bestFit="1" customWidth="1"/>
    <col min="16" max="16" width="10.5703125" style="1" customWidth="1"/>
    <col min="17" max="16384" width="9.140625" style="1"/>
  </cols>
  <sheetData>
    <row r="4" spans="2:7" x14ac:dyDescent="0.25">
      <c r="B4" s="4" t="s">
        <v>0</v>
      </c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6" t="s">
        <v>1</v>
      </c>
      <c r="C7" s="9">
        <f ca="1">C10/ABS(MIN(F18:F54))</f>
        <v>0.31306791453848598</v>
      </c>
      <c r="D7" s="2"/>
      <c r="E7" s="2"/>
      <c r="F7" s="2"/>
      <c r="G7" s="2"/>
    </row>
    <row r="8" spans="2:7" x14ac:dyDescent="0.25">
      <c r="B8" s="6" t="s">
        <v>46</v>
      </c>
      <c r="C8" s="9">
        <f>(C10-C12)/C11</f>
        <v>0.46666666666666673</v>
      </c>
      <c r="D8" s="2"/>
      <c r="E8" s="2"/>
      <c r="F8" s="2"/>
      <c r="G8" s="2"/>
    </row>
    <row r="10" spans="2:7" x14ac:dyDescent="0.25">
      <c r="B10" s="1" t="s">
        <v>5</v>
      </c>
      <c r="C10" s="7">
        <v>7.0000000000000007E-2</v>
      </c>
    </row>
    <row r="11" spans="2:7" x14ac:dyDescent="0.25">
      <c r="B11" s="1" t="s">
        <v>4</v>
      </c>
      <c r="C11" s="7">
        <v>0.15</v>
      </c>
    </row>
    <row r="12" spans="2:7" x14ac:dyDescent="0.25">
      <c r="B12" s="1" t="s">
        <v>47</v>
      </c>
      <c r="C12" s="7">
        <v>0</v>
      </c>
    </row>
    <row r="14" spans="2:7" x14ac:dyDescent="0.25">
      <c r="B14" s="1" t="s">
        <v>3</v>
      </c>
      <c r="C14" s="8">
        <f>((1+C10)^(1/12))-1</f>
        <v>5.6541453874052738E-3</v>
      </c>
    </row>
    <row r="15" spans="2:7" x14ac:dyDescent="0.25">
      <c r="B15" s="1" t="s">
        <v>2</v>
      </c>
      <c r="C15" s="8">
        <f>C11/SQRT(12)</f>
        <v>4.3301270189221933E-2</v>
      </c>
    </row>
    <row r="16" spans="2:7" x14ac:dyDescent="0.25">
      <c r="C16" s="8"/>
    </row>
    <row r="17" spans="2:6" x14ac:dyDescent="0.25">
      <c r="C17" s="10" t="s">
        <v>42</v>
      </c>
      <c r="D17" s="10" t="s">
        <v>43</v>
      </c>
      <c r="E17" s="3" t="s">
        <v>44</v>
      </c>
      <c r="F17" s="3" t="s">
        <v>45</v>
      </c>
    </row>
    <row r="18" spans="2:6" x14ac:dyDescent="0.25">
      <c r="C18" s="11"/>
      <c r="D18" s="12">
        <v>100</v>
      </c>
      <c r="E18" s="8">
        <f>MIN(0,(D18-MAX($D$18:D18))/MAX($D17:D$18))</f>
        <v>0</v>
      </c>
      <c r="F18" s="13">
        <f>MIN($E$18:E18)</f>
        <v>0</v>
      </c>
    </row>
    <row r="19" spans="2:6" x14ac:dyDescent="0.25">
      <c r="B19" s="5" t="s">
        <v>6</v>
      </c>
      <c r="C19" s="8">
        <f ca="1">NORMINV(RAND(),$C$14,$C$15)</f>
        <v>1.6802426117813515E-3</v>
      </c>
      <c r="D19" s="12">
        <f ca="1">D18*(1+C19)</f>
        <v>100.16802426117815</v>
      </c>
      <c r="E19" s="8">
        <f ca="1">MIN(0,(D19-MAX($D$18:D19))/MAX($D$18:D18))</f>
        <v>0</v>
      </c>
      <c r="F19" s="13">
        <f ca="1">MIN($E$18:E19)</f>
        <v>0</v>
      </c>
    </row>
    <row r="20" spans="2:6" x14ac:dyDescent="0.25">
      <c r="B20" s="5" t="s">
        <v>11</v>
      </c>
      <c r="C20" s="8">
        <f t="shared" ref="C20:C54" ca="1" si="0">NORMINV(RAND(),$C$14,$C$15)</f>
        <v>5.7781572675599246E-2</v>
      </c>
      <c r="D20" s="12">
        <f t="shared" ref="D20:D54" ca="1" si="1">D19*(1+C20)</f>
        <v>105.9558902347966</v>
      </c>
      <c r="E20" s="8">
        <f ca="1">MIN(0,(D20-MAX($D$18:D20))/MAX($D$18:D19))</f>
        <v>0</v>
      </c>
      <c r="F20" s="13">
        <f ca="1">MIN($E$18:E20)</f>
        <v>0</v>
      </c>
    </row>
    <row r="21" spans="2:6" x14ac:dyDescent="0.25">
      <c r="B21" s="5" t="s">
        <v>8</v>
      </c>
      <c r="C21" s="8">
        <f t="shared" ca="1" si="0"/>
        <v>-2.6429171088152202E-2</v>
      </c>
      <c r="D21" s="12">
        <f t="shared" ca="1" si="1"/>
        <v>103.15556388398367</v>
      </c>
      <c r="E21" s="8">
        <f ca="1">MIN(0,(D21-MAX($D$18:D21))/MAX($D$18:D20))</f>
        <v>-2.6429171088152289E-2</v>
      </c>
      <c r="F21" s="13">
        <f ca="1">MIN($E$18:E21)</f>
        <v>-2.6429171088152289E-2</v>
      </c>
    </row>
    <row r="22" spans="2:6" x14ac:dyDescent="0.25">
      <c r="B22" s="5" t="s">
        <v>7</v>
      </c>
      <c r="C22" s="8">
        <f t="shared" ca="1" si="0"/>
        <v>5.5151051692208158E-2</v>
      </c>
      <c r="D22" s="12">
        <f t="shared" ca="1" si="1"/>
        <v>108.84470172008815</v>
      </c>
      <c r="E22" s="8">
        <f ca="1">MIN(0,(D22-MAX($D$18:D22))/MAX($D$18:D21))</f>
        <v>0</v>
      </c>
      <c r="F22" s="13">
        <f ca="1">MIN($E$18:E22)</f>
        <v>-2.6429171088152289E-2</v>
      </c>
    </row>
    <row r="23" spans="2:6" x14ac:dyDescent="0.25">
      <c r="B23" s="5" t="s">
        <v>10</v>
      </c>
      <c r="C23" s="8">
        <f t="shared" ca="1" si="0"/>
        <v>4.4442212914393861E-2</v>
      </c>
      <c r="D23" s="12">
        <f t="shared" ca="1" si="1"/>
        <v>113.68200112853599</v>
      </c>
      <c r="E23" s="8">
        <f ca="1">MIN(0,(D23-MAX($D$18:D23))/MAX($D$18:D22))</f>
        <v>0</v>
      </c>
      <c r="F23" s="13">
        <f ca="1">MIN($E$18:E23)</f>
        <v>-2.6429171088152289E-2</v>
      </c>
    </row>
    <row r="24" spans="2:6" x14ac:dyDescent="0.25">
      <c r="B24" s="5" t="s">
        <v>13</v>
      </c>
      <c r="C24" s="8">
        <f t="shared" ca="1" si="0"/>
        <v>5.1695864199899286E-2</v>
      </c>
      <c r="D24" s="12">
        <f t="shared" ca="1" si="1"/>
        <v>119.55889042084958</v>
      </c>
      <c r="E24" s="8">
        <f ca="1">MIN(0,(D24-MAX($D$18:D24))/MAX($D$18:D23))</f>
        <v>0</v>
      </c>
      <c r="F24" s="13">
        <f ca="1">MIN($E$18:E24)</f>
        <v>-2.6429171088152289E-2</v>
      </c>
    </row>
    <row r="25" spans="2:6" x14ac:dyDescent="0.25">
      <c r="B25" s="5" t="s">
        <v>12</v>
      </c>
      <c r="C25" s="8">
        <f t="shared" ca="1" si="0"/>
        <v>8.5716164159442013E-2</v>
      </c>
      <c r="D25" s="12">
        <f t="shared" ca="1" si="1"/>
        <v>129.80701989888385</v>
      </c>
      <c r="E25" s="8">
        <f ca="1">MIN(0,(D25-MAX($D$18:D25))/MAX($D$18:D24))</f>
        <v>0</v>
      </c>
      <c r="F25" s="13">
        <f ca="1">MIN($E$18:E25)</f>
        <v>-2.6429171088152289E-2</v>
      </c>
    </row>
    <row r="26" spans="2:6" x14ac:dyDescent="0.25">
      <c r="B26" s="5" t="s">
        <v>14</v>
      </c>
      <c r="C26" s="8">
        <f t="shared" ca="1" si="0"/>
        <v>-7.2800530899733741E-3</v>
      </c>
      <c r="D26" s="12">
        <f t="shared" ca="1" si="1"/>
        <v>128.86201790256874</v>
      </c>
      <c r="E26" s="8">
        <f ca="1">MIN(0,(D26-MAX($D$18:D26))/MAX($D$18:D25))</f>
        <v>-7.2800530899734426E-3</v>
      </c>
      <c r="F26" s="13">
        <f ca="1">MIN($E$18:E26)</f>
        <v>-2.6429171088152289E-2</v>
      </c>
    </row>
    <row r="27" spans="2:6" x14ac:dyDescent="0.25">
      <c r="B27" s="5" t="s">
        <v>15</v>
      </c>
      <c r="C27" s="8">
        <f t="shared" ca="1" si="0"/>
        <v>5.0990874671317778E-2</v>
      </c>
      <c r="D27" s="12">
        <f t="shared" ca="1" si="1"/>
        <v>135.43280490733173</v>
      </c>
      <c r="E27" s="8">
        <f ca="1">MIN(0,(D27-MAX($D$18:D27))/MAX($D$18:D26))</f>
        <v>0</v>
      </c>
      <c r="F27" s="13">
        <f ca="1">MIN($E$18:E27)</f>
        <v>-2.6429171088152289E-2</v>
      </c>
    </row>
    <row r="28" spans="2:6" x14ac:dyDescent="0.25">
      <c r="B28" s="5" t="s">
        <v>16</v>
      </c>
      <c r="C28" s="8">
        <f t="shared" ca="1" si="0"/>
        <v>-4.3056602007807615E-2</v>
      </c>
      <c r="D28" s="12">
        <f t="shared" ca="1" si="1"/>
        <v>129.60152852763571</v>
      </c>
      <c r="E28" s="8">
        <f ca="1">MIN(0,(D28-MAX($D$18:D28))/MAX($D$18:D27))</f>
        <v>-4.3056602007807504E-2</v>
      </c>
      <c r="F28" s="13">
        <f ca="1">MIN($E$18:E28)</f>
        <v>-4.3056602007807504E-2</v>
      </c>
    </row>
    <row r="29" spans="2:6" x14ac:dyDescent="0.25">
      <c r="B29" s="5" t="s">
        <v>9</v>
      </c>
      <c r="C29" s="8">
        <f t="shared" ca="1" si="0"/>
        <v>-5.292053757333369E-2</v>
      </c>
      <c r="D29" s="12">
        <f t="shared" ca="1" si="1"/>
        <v>122.74294596762748</v>
      </c>
      <c r="E29" s="8">
        <f ca="1">MIN(0,(D29-MAX($D$18:D29))/MAX($D$18:D28))</f>
        <v>-9.3698561056806989E-2</v>
      </c>
      <c r="F29" s="13">
        <f ca="1">MIN($E$18:E29)</f>
        <v>-9.3698561056806989E-2</v>
      </c>
    </row>
    <row r="30" spans="2:6" x14ac:dyDescent="0.25">
      <c r="B30" s="5" t="s">
        <v>17</v>
      </c>
      <c r="C30" s="8">
        <f t="shared" ca="1" si="0"/>
        <v>4.776305433085274E-3</v>
      </c>
      <c r="D30" s="12">
        <f t="shared" ca="1" si="1"/>
        <v>123.32920376732557</v>
      </c>
      <c r="E30" s="8">
        <f ca="1">MIN(0,(D30-MAX($D$18:D30))/MAX($D$18:D29))</f>
        <v>-8.936978856996948E-2</v>
      </c>
      <c r="F30" s="13">
        <f ca="1">MIN($E$18:E30)</f>
        <v>-9.3698561056806989E-2</v>
      </c>
    </row>
    <row r="31" spans="2:6" x14ac:dyDescent="0.25">
      <c r="B31" s="5" t="s">
        <v>18</v>
      </c>
      <c r="C31" s="8">
        <f ca="1">NORMINV(RAND(),$C$14,$C$15)</f>
        <v>-4.7269324961849719E-2</v>
      </c>
      <c r="D31" s="12">
        <f t="shared" ca="1" si="1"/>
        <v>117.49951555716167</v>
      </c>
      <c r="E31" s="8">
        <f ca="1">MIN(0,(D31-MAX($D$18:D31))/MAX($D$18:D30))</f>
        <v>-0.13241466395413354</v>
      </c>
      <c r="F31" s="13">
        <f ca="1">MIN($E$18:E31)</f>
        <v>-0.13241466395413354</v>
      </c>
    </row>
    <row r="32" spans="2:6" x14ac:dyDescent="0.25">
      <c r="B32" s="5" t="s">
        <v>19</v>
      </c>
      <c r="C32" s="8">
        <f t="shared" ca="1" si="0"/>
        <v>-8.4045820126456266E-3</v>
      </c>
      <c r="D32" s="12">
        <f t="shared" ca="1" si="1"/>
        <v>116.51198124221538</v>
      </c>
      <c r="E32" s="8">
        <f ca="1">MIN(0,(D32-MAX($D$18:D32))/MAX($D$18:D31))</f>
        <v>-0.13970635606389967</v>
      </c>
      <c r="F32" s="13">
        <f ca="1">MIN($E$18:E32)</f>
        <v>-0.13970635606389967</v>
      </c>
    </row>
    <row r="33" spans="2:6" x14ac:dyDescent="0.25">
      <c r="B33" s="5" t="s">
        <v>20</v>
      </c>
      <c r="C33" s="8">
        <f t="shared" ca="1" si="0"/>
        <v>8.9491356620557461E-2</v>
      </c>
      <c r="D33" s="12">
        <f t="shared" ca="1" si="1"/>
        <v>126.93879650613019</v>
      </c>
      <c r="E33" s="8">
        <f ca="1">MIN(0,(D33-MAX($D$18:D33))/MAX($D$18:D32))</f>
        <v>-6.2717510776015187E-2</v>
      </c>
      <c r="F33" s="13">
        <f ca="1">MIN($E$18:E33)</f>
        <v>-0.13970635606389967</v>
      </c>
    </row>
    <row r="34" spans="2:6" x14ac:dyDescent="0.25">
      <c r="B34" s="5" t="s">
        <v>21</v>
      </c>
      <c r="C34" s="8">
        <f t="shared" ca="1" si="0"/>
        <v>-5.7421341683122767E-2</v>
      </c>
      <c r="D34" s="12">
        <f t="shared" ca="1" si="1"/>
        <v>119.6498004991073</v>
      </c>
      <c r="E34" s="8">
        <f ca="1">MIN(0,(D34-MAX($D$18:D34))/MAX($D$18:D33))</f>
        <v>-0.11653752884335343</v>
      </c>
      <c r="F34" s="13">
        <f ca="1">MIN($E$18:E34)</f>
        <v>-0.13970635606389967</v>
      </c>
    </row>
    <row r="35" spans="2:6" x14ac:dyDescent="0.25">
      <c r="B35" s="5" t="s">
        <v>22</v>
      </c>
      <c r="C35" s="8">
        <f t="shared" ca="1" si="0"/>
        <v>-5.3688089899080593E-3</v>
      </c>
      <c r="D35" s="12">
        <f t="shared" ca="1" si="1"/>
        <v>119.00742357454698</v>
      </c>
      <c r="E35" s="8">
        <f ca="1">MIN(0,(D35-MAX($D$18:D35))/MAX($D$18:D34))</f>
        <v>-0.1212806701007457</v>
      </c>
      <c r="F35" s="13">
        <f ca="1">MIN($E$18:E35)</f>
        <v>-0.13970635606389967</v>
      </c>
    </row>
    <row r="36" spans="2:6" x14ac:dyDescent="0.25">
      <c r="B36" s="5" t="s">
        <v>23</v>
      </c>
      <c r="C36" s="8">
        <f t="shared" ca="1" si="0"/>
        <v>8.3517624958521757E-3</v>
      </c>
      <c r="D36" s="12">
        <f t="shared" ca="1" si="1"/>
        <v>120.00134531148488</v>
      </c>
      <c r="E36" s="8">
        <f ca="1">MIN(0,(D36-MAX($D$18:D36))/MAX($D$18:D35))</f>
        <v>-0.11394181495691266</v>
      </c>
      <c r="F36" s="13">
        <f ca="1">MIN($E$18:E36)</f>
        <v>-0.13970635606389967</v>
      </c>
    </row>
    <row r="37" spans="2:6" x14ac:dyDescent="0.25">
      <c r="B37" s="5" t="s">
        <v>24</v>
      </c>
      <c r="C37" s="8">
        <f t="shared" ca="1" si="0"/>
        <v>4.2303233325783167E-2</v>
      </c>
      <c r="D37" s="12">
        <f t="shared" ca="1" si="1"/>
        <v>125.0777902216045</v>
      </c>
      <c r="E37" s="8">
        <f ca="1">MIN(0,(D37-MAX($D$18:D37))/MAX($D$18:D36))</f>
        <v>-7.6458688814815004E-2</v>
      </c>
      <c r="F37" s="13">
        <f ca="1">MIN($E$18:E37)</f>
        <v>-0.13970635606389967</v>
      </c>
    </row>
    <row r="38" spans="2:6" x14ac:dyDescent="0.25">
      <c r="B38" s="5" t="s">
        <v>25</v>
      </c>
      <c r="C38" s="8">
        <f t="shared" ca="1" si="0"/>
        <v>-9.8572079409672761E-3</v>
      </c>
      <c r="D38" s="12">
        <f t="shared" ca="1" si="1"/>
        <v>123.84487243459347</v>
      </c>
      <c r="E38" s="8">
        <f ca="1">MIN(0,(D38-MAX($D$18:D38))/MAX($D$18:D37))</f>
        <v>-8.5562227561240892E-2</v>
      </c>
      <c r="F38" s="13">
        <f ca="1">MIN($E$18:E38)</f>
        <v>-0.13970635606389967</v>
      </c>
    </row>
    <row r="39" spans="2:6" x14ac:dyDescent="0.25">
      <c r="B39" s="5" t="s">
        <v>26</v>
      </c>
      <c r="C39" s="8">
        <f t="shared" ca="1" si="0"/>
        <v>-5.0101228240765093E-2</v>
      </c>
      <c r="D39" s="12">
        <f t="shared" ca="1" si="1"/>
        <v>117.64009221429946</v>
      </c>
      <c r="E39" s="8">
        <f ca="1">MIN(0,(D39-MAX($D$18:D39))/MAX($D$18:D38))</f>
        <v>-0.13137668311017203</v>
      </c>
      <c r="F39" s="13">
        <f ca="1">MIN($E$18:E39)</f>
        <v>-0.13970635606389967</v>
      </c>
    </row>
    <row r="40" spans="2:6" x14ac:dyDescent="0.25">
      <c r="B40" s="5" t="s">
        <v>27</v>
      </c>
      <c r="C40" s="8">
        <f t="shared" ca="1" si="0"/>
        <v>-8.6245473772477196E-2</v>
      </c>
      <c r="D40" s="12">
        <f t="shared" ca="1" si="1"/>
        <v>107.49416672663929</v>
      </c>
      <c r="E40" s="8">
        <f ca="1">MIN(0,(D40-MAX($D$18:D40))/MAX($D$18:D39))</f>
        <v>-0.20629151260515585</v>
      </c>
      <c r="F40" s="13">
        <f ca="1">MIN($E$18:E40)</f>
        <v>-0.20629151260515585</v>
      </c>
    </row>
    <row r="41" spans="2:6" x14ac:dyDescent="0.25">
      <c r="B41" s="5" t="s">
        <v>28</v>
      </c>
      <c r="C41" s="8">
        <f t="shared" ca="1" si="0"/>
        <v>-1.2442996915626838E-3</v>
      </c>
      <c r="D41" s="12">
        <f t="shared" ca="1" si="1"/>
        <v>107.36041176813654</v>
      </c>
      <c r="E41" s="8">
        <f ca="1">MIN(0,(D41-MAX($D$18:D41))/MAX($D$18:D40))</f>
        <v>-0.20727912383121197</v>
      </c>
      <c r="F41" s="13">
        <f ca="1">MIN($E$18:E41)</f>
        <v>-0.20727912383121197</v>
      </c>
    </row>
    <row r="42" spans="2:6" x14ac:dyDescent="0.25">
      <c r="B42" s="5" t="s">
        <v>29</v>
      </c>
      <c r="C42" s="8">
        <f t="shared" ca="1" si="0"/>
        <v>4.7003060330326703E-2</v>
      </c>
      <c r="D42" s="12">
        <f t="shared" ca="1" si="1"/>
        <v>112.40667967956297</v>
      </c>
      <c r="E42" s="8">
        <f ca="1">MIN(0,(D42-MAX($D$18:D42))/MAX($D$18:D41))</f>
        <v>-0.17001881666354107</v>
      </c>
      <c r="F42" s="13">
        <f ca="1">MIN($E$18:E42)</f>
        <v>-0.20727912383121197</v>
      </c>
    </row>
    <row r="43" spans="2:6" x14ac:dyDescent="0.25">
      <c r="B43" s="5" t="s">
        <v>30</v>
      </c>
      <c r="C43" s="8">
        <f t="shared" ca="1" si="0"/>
        <v>1.5447927329989088E-2</v>
      </c>
      <c r="D43" s="12">
        <f t="shared" ca="1" si="1"/>
        <v>114.14312989865822</v>
      </c>
      <c r="E43" s="8">
        <f ca="1">MIN(0,(D43-MAX($D$18:D43))/MAX($D$18:D42))</f>
        <v>-0.15719732765810113</v>
      </c>
      <c r="F43" s="13">
        <f ca="1">MIN($E$18:E43)</f>
        <v>-0.20727912383121197</v>
      </c>
    </row>
    <row r="44" spans="2:6" x14ac:dyDescent="0.25">
      <c r="B44" s="5" t="s">
        <v>31</v>
      </c>
      <c r="C44" s="8">
        <f t="shared" ca="1" si="0"/>
        <v>-4.0231016737534549E-2</v>
      </c>
      <c r="D44" s="12">
        <f t="shared" ca="1" si="1"/>
        <v>109.5510357292307</v>
      </c>
      <c r="E44" s="8">
        <f ca="1">MIN(0,(D44-MAX($D$18:D44))/MAX($D$18:D43))</f>
        <v>-0.19110413607552701</v>
      </c>
      <c r="F44" s="13">
        <f ca="1">MIN($E$18:E44)</f>
        <v>-0.20727912383121197</v>
      </c>
    </row>
    <row r="45" spans="2:6" x14ac:dyDescent="0.25">
      <c r="B45" s="5" t="s">
        <v>32</v>
      </c>
      <c r="C45" s="8">
        <f t="shared" ca="1" si="0"/>
        <v>6.0621632695540368E-3</v>
      </c>
      <c r="D45" s="12">
        <f t="shared" ca="1" si="1"/>
        <v>110.21515199417006</v>
      </c>
      <c r="E45" s="8">
        <f ca="1">MIN(0,(D45-MAX($D$18:D45))/MAX($D$18:D44))</f>
        <v>-0.18620047728034983</v>
      </c>
      <c r="F45" s="13">
        <f ca="1">MIN($E$18:E45)</f>
        <v>-0.20727912383121197</v>
      </c>
    </row>
    <row r="46" spans="2:6" x14ac:dyDescent="0.25">
      <c r="B46" s="5" t="s">
        <v>33</v>
      </c>
      <c r="C46" s="8">
        <f t="shared" ca="1" si="0"/>
        <v>-4.594888420533285E-2</v>
      </c>
      <c r="D46" s="12">
        <f t="shared" ca="1" si="1"/>
        <v>105.15088873751678</v>
      </c>
      <c r="E46" s="8">
        <f ca="1">MIN(0,(D46-MAX($D$18:D46))/MAX($D$18:D45))</f>
        <v>-0.22359365731615014</v>
      </c>
      <c r="F46" s="13">
        <f ca="1">MIN($E$18:E46)</f>
        <v>-0.22359365731615014</v>
      </c>
    </row>
    <row r="47" spans="2:6" x14ac:dyDescent="0.25">
      <c r="B47" s="5" t="s">
        <v>34</v>
      </c>
      <c r="C47" s="8">
        <f t="shared" ca="1" si="0"/>
        <v>2.941118332336597E-4</v>
      </c>
      <c r="D47" s="12">
        <f t="shared" ca="1" si="1"/>
        <v>105.18181485816952</v>
      </c>
      <c r="E47" s="8">
        <f ca="1">MIN(0,(D47-MAX($D$18:D47))/MAX($D$18:D46))</f>
        <v>-0.22336530702336918</v>
      </c>
      <c r="F47" s="13">
        <f ca="1">MIN($E$18:E47)</f>
        <v>-0.22359365731615014</v>
      </c>
    </row>
    <row r="48" spans="2:6" x14ac:dyDescent="0.25">
      <c r="B48" s="5" t="s">
        <v>35</v>
      </c>
      <c r="C48" s="8">
        <f t="shared" ca="1" si="0"/>
        <v>9.6845174170356579E-3</v>
      </c>
      <c r="D48" s="12">
        <f t="shared" ca="1" si="1"/>
        <v>106.20044997611889</v>
      </c>
      <c r="E48" s="8">
        <f ca="1">MIN(0,(D48-MAX($D$18:D48))/MAX($D$18:D47))</f>
        <v>-0.21584397481256279</v>
      </c>
      <c r="F48" s="13">
        <f ca="1">MIN($E$18:E48)</f>
        <v>-0.22359365731615014</v>
      </c>
    </row>
    <row r="49" spans="2:6" x14ac:dyDescent="0.25">
      <c r="B49" s="5" t="s">
        <v>36</v>
      </c>
      <c r="C49" s="8">
        <f t="shared" ca="1" si="0"/>
        <v>6.5978133805701472E-2</v>
      </c>
      <c r="D49" s="12">
        <f t="shared" ca="1" si="1"/>
        <v>113.20735747486897</v>
      </c>
      <c r="E49" s="8">
        <f ca="1">MIN(0,(D49-MAX($D$18:D49))/MAX($D$18:D48))</f>
        <v>-0.16410682365819901</v>
      </c>
      <c r="F49" s="13">
        <f ca="1">MIN($E$18:E49)</f>
        <v>-0.22359365731615014</v>
      </c>
    </row>
    <row r="50" spans="2:6" x14ac:dyDescent="0.25">
      <c r="B50" s="5" t="s">
        <v>37</v>
      </c>
      <c r="C50" s="8">
        <f t="shared" ca="1" si="0"/>
        <v>-1.9844585324626685E-2</v>
      </c>
      <c r="D50" s="12">
        <f t="shared" ca="1" si="1"/>
        <v>110.96080441008341</v>
      </c>
      <c r="E50" s="8">
        <f ca="1">MIN(0,(D50-MAX($D$18:D50))/MAX($D$18:D49))</f>
        <v>-0.18069477711838716</v>
      </c>
      <c r="F50" s="13">
        <f ca="1">MIN($E$18:E50)</f>
        <v>-0.22359365731615014</v>
      </c>
    </row>
    <row r="51" spans="2:6" x14ac:dyDescent="0.25">
      <c r="B51" s="5" t="s">
        <v>38</v>
      </c>
      <c r="C51" s="8">
        <f t="shared" ca="1" si="0"/>
        <v>7.9061834683565813E-2</v>
      </c>
      <c r="D51" s="12">
        <f t="shared" ca="1" si="1"/>
        <v>119.73356918470891</v>
      </c>
      <c r="E51" s="8">
        <f ca="1">MIN(0,(D51-MAX($D$18:D51))/MAX($D$18:D50))</f>
        <v>-0.115919003031539</v>
      </c>
      <c r="F51" s="13">
        <f ca="1">MIN($E$18:E51)</f>
        <v>-0.22359365731615014</v>
      </c>
    </row>
    <row r="52" spans="2:6" x14ac:dyDescent="0.25">
      <c r="B52" s="5" t="s">
        <v>39</v>
      </c>
      <c r="C52" s="8">
        <f t="shared" ca="1" si="0"/>
        <v>1.0323209057268259E-2</v>
      </c>
      <c r="D52" s="12">
        <f t="shared" ca="1" si="1"/>
        <v>120.96960385057555</v>
      </c>
      <c r="E52" s="8">
        <f ca="1">MIN(0,(D52-MAX($D$18:D52))/MAX($D$18:D51))</f>
        <v>-0.10679245007627546</v>
      </c>
      <c r="F52" s="13">
        <f ca="1">MIN($E$18:E52)</f>
        <v>-0.22359365731615014</v>
      </c>
    </row>
    <row r="53" spans="2:6" x14ac:dyDescent="0.25">
      <c r="B53" s="5" t="s">
        <v>40</v>
      </c>
      <c r="C53" s="8">
        <f t="shared" ca="1" si="0"/>
        <v>-2.9462095626607065E-2</v>
      </c>
      <c r="D53" s="12">
        <f t="shared" ca="1" si="1"/>
        <v>117.40558581401712</v>
      </c>
      <c r="E53" s="8">
        <f ca="1">MIN(0,(D53-MAX($D$18:D53))/MAX($D$18:D52))</f>
        <v>-0.13310821632653566</v>
      </c>
      <c r="F53" s="13">
        <f ca="1">MIN($E$18:E53)</f>
        <v>-0.22359365731615014</v>
      </c>
    </row>
    <row r="54" spans="2:6" x14ac:dyDescent="0.25">
      <c r="B54" s="5" t="s">
        <v>41</v>
      </c>
      <c r="C54" s="8">
        <f t="shared" ca="1" si="0"/>
        <v>-3.0110717506954821E-3</v>
      </c>
      <c r="D54" s="12">
        <f t="shared" ca="1" si="1"/>
        <v>117.05206917119867</v>
      </c>
      <c r="E54" s="8">
        <f ca="1">MIN(0,(D54-MAX($D$18:D54))/MAX($D$18:D53))</f>
        <v>-0.13571848968726491</v>
      </c>
      <c r="F54" s="13">
        <f ca="1">MIN($E$18:E54)</f>
        <v>-0.22359365731615014</v>
      </c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2014-12-01T18:03:48Z</dcterms:created>
  <dcterms:modified xsi:type="dcterms:W3CDTF">2017-10-16T15:32:49Z</dcterms:modified>
</cp:coreProperties>
</file>