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2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25" i="1"/>
  <c r="F26" i="1"/>
  <c r="F8" i="1" s="1"/>
  <c r="F12" i="1"/>
  <c r="F19" i="1"/>
</calcChain>
</file>

<file path=xl/sharedStrings.xml><?xml version="1.0" encoding="utf-8"?>
<sst xmlns="http://schemas.openxmlformats.org/spreadsheetml/2006/main" count="28" uniqueCount="21">
  <si>
    <t>http://breakingdownfinance.com</t>
  </si>
  <si>
    <t>net income</t>
  </si>
  <si>
    <t># shares</t>
  </si>
  <si>
    <t>par value</t>
  </si>
  <si>
    <t>dividend yield</t>
  </si>
  <si>
    <t>Preferred dividend</t>
  </si>
  <si>
    <t>conversion rate</t>
  </si>
  <si>
    <t>outstanding (# Years)</t>
  </si>
  <si>
    <t># bonds</t>
  </si>
  <si>
    <t># options</t>
  </si>
  <si>
    <t>Strike</t>
  </si>
  <si>
    <t>average market price stock</t>
  </si>
  <si>
    <t>Dilutive?</t>
  </si>
  <si>
    <t>Tax rate</t>
  </si>
  <si>
    <t>basic EPS</t>
  </si>
  <si>
    <t>Will be exercised?</t>
  </si>
  <si>
    <t>Net increase in # stocks</t>
  </si>
  <si>
    <t>diluted EPS</t>
  </si>
  <si>
    <t>Convertible bond</t>
  </si>
  <si>
    <t>Options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</si>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</sst>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$-409]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17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3" fillId="2" borderId="0" xfId="3" applyFill="1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10" fontId="2" fillId="3" borderId="1" xfId="2" applyNumberFormat="1" applyFont="1" applyFill="1" applyBorder="1" applyAlignment="1">
      <alignment horizontal="right"/>
    </xf>
    <xf numFmtId="165" fontId="1" fillId="2" borderId="1" xfId="2" applyNumberFormat="1" applyFont="1" applyFill="1" applyBorder="1" applyAlignment="1">
      <alignment horizontal="center" vertical="center"/>
    </xf>
    <xf numFmtId="164" fontId="0" fillId="2" borderId="0" xfId="1" applyNumberFormat="1" applyFont="1" applyFill="1" applyAlignment="1">
      <alignment horizontal="center"/>
    </xf>
    <xf numFmtId="0" fontId="1" fillId="2" borderId="1" xfId="2" applyNumberFormat="1" applyFont="1" applyFill="1" applyBorder="1" applyAlignment="1">
      <alignment horizontal="center" vertical="center"/>
    </xf>
    <xf numFmtId="9" fontId="0" fillId="2" borderId="0" xfId="0" applyNumberFormat="1" applyFill="1" applyBorder="1"/>
    <xf numFmtId="10" fontId="2" fillId="3" borderId="3" xfId="2" applyNumberFormat="1" applyFont="1" applyFill="1" applyBorder="1" applyAlignment="1">
      <alignment horizontal="right"/>
    </xf>
    <xf numFmtId="10" fontId="2" fillId="2" borderId="0" xfId="2" applyNumberFormat="1" applyFont="1" applyFill="1" applyBorder="1" applyAlignment="1">
      <alignment horizontal="right"/>
    </xf>
    <xf numFmtId="0" fontId="1" fillId="2" borderId="0" xfId="2" applyNumberFormat="1" applyFont="1" applyFill="1" applyBorder="1" applyAlignment="1">
      <alignment horizontal="center" vertical="center"/>
    </xf>
    <xf numFmtId="10" fontId="2" fillId="3" borderId="2" xfId="2" applyNumberFormat="1" applyFont="1" applyFill="1" applyBorder="1" applyAlignment="1">
      <alignment horizontal="right"/>
    </xf>
    <xf numFmtId="9" fontId="1" fillId="2" borderId="1" xfId="2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2" applyNumberFormat="1" applyFont="1" applyFill="1" applyBorder="1" applyAlignment="1">
      <alignment horizontal="center" vertical="center"/>
    </xf>
    <xf numFmtId="10" fontId="2" fillId="3" borderId="4" xfId="2" applyNumberFormat="1" applyFont="1" applyFill="1" applyBorder="1" applyAlignment="1">
      <alignment horizontal="right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2049780</xdr:colOff>
      <xdr:row>2</xdr:row>
      <xdr:rowOff>99060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0" y="0"/>
          <a:ext cx="2011680" cy="464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28"/>
  <sheetViews>
    <sheetView tabSelected="1" workbookViewId="0">
      <selection activeCell="C2" sqref="C2"/>
    </sheetView>
  </sheetViews>
  <sheetFormatPr defaultColWidth="9.109375" defaultRowHeight="14.4" x14ac:dyDescent="0.3"/>
  <cols>
    <col min="1" max="1" width="9.109375" style="3"/>
    <col min="2" max="2" width="38.21875" style="3" bestFit="1" customWidth="1"/>
    <col min="3" max="3" width="24.109375" style="2" bestFit="1" customWidth="1"/>
    <col min="4" max="4" width="9.109375" style="3"/>
    <col min="5" max="5" width="20.33203125" style="3" bestFit="1" customWidth="1"/>
    <col min="6" max="6" width="11.33203125" style="7" bestFit="1" customWidth="1"/>
    <col min="7" max="16384" width="9.109375" style="3"/>
  </cols>
  <sheetData>
    <row r="4" spans="2:7" x14ac:dyDescent="0.3">
      <c r="B4" s="1" t="s">
        <v>0</v>
      </c>
    </row>
    <row r="6" spans="2:7" x14ac:dyDescent="0.3">
      <c r="D6" s="4"/>
    </row>
    <row r="7" spans="2:7" x14ac:dyDescent="0.3">
      <c r="B7" s="5" t="s">
        <v>1</v>
      </c>
      <c r="C7" s="6">
        <v>100000</v>
      </c>
      <c r="D7" s="4"/>
      <c r="E7" s="13" t="s">
        <v>14</v>
      </c>
      <c r="F7" s="6">
        <f>(C7-(C15*C14*C13))/C8</f>
        <v>0.59166666666666667</v>
      </c>
    </row>
    <row r="8" spans="2:7" x14ac:dyDescent="0.3">
      <c r="B8" s="13" t="s">
        <v>2</v>
      </c>
      <c r="C8" s="8">
        <v>150000</v>
      </c>
      <c r="D8" s="4"/>
      <c r="E8" s="5" t="s">
        <v>17</v>
      </c>
      <c r="F8" s="6">
        <f>(C7-(C15*C14*C13)+(C13*C14*C15)+((C20*C21*C22)*(1-C10)))/(C8+C16*C13+C23*C20+F26)</f>
        <v>0.48752901456003372</v>
      </c>
    </row>
    <row r="9" spans="2:7" x14ac:dyDescent="0.3">
      <c r="B9" s="13" t="s">
        <v>11</v>
      </c>
      <c r="C9" s="6">
        <v>19</v>
      </c>
      <c r="D9" s="4"/>
    </row>
    <row r="10" spans="2:7" x14ac:dyDescent="0.3">
      <c r="B10" s="5" t="s">
        <v>13</v>
      </c>
      <c r="C10" s="14">
        <v>0.35</v>
      </c>
      <c r="D10" s="4"/>
    </row>
    <row r="11" spans="2:7" x14ac:dyDescent="0.3">
      <c r="B11" s="11"/>
      <c r="C11" s="12"/>
      <c r="D11" s="4"/>
    </row>
    <row r="12" spans="2:7" x14ac:dyDescent="0.3">
      <c r="B12" s="11"/>
      <c r="C12" s="17" t="s">
        <v>5</v>
      </c>
      <c r="D12" s="4"/>
      <c r="E12" s="3" t="s">
        <v>12</v>
      </c>
      <c r="F12" s="15">
        <f>(C15*C13*C14)/(C16*C13)</f>
        <v>0.2</v>
      </c>
      <c r="G12" s="3" t="s">
        <v>20</v>
      </c>
    </row>
    <row r="13" spans="2:7" x14ac:dyDescent="0.3">
      <c r="B13" s="10" t="s">
        <v>2</v>
      </c>
      <c r="C13" s="8">
        <v>1250</v>
      </c>
      <c r="D13" s="9"/>
      <c r="F13" s="3"/>
    </row>
    <row r="14" spans="2:7" x14ac:dyDescent="0.3">
      <c r="B14" s="10" t="s">
        <v>3</v>
      </c>
      <c r="C14" s="6">
        <v>100</v>
      </c>
      <c r="D14" s="4"/>
      <c r="F14" s="3"/>
    </row>
    <row r="15" spans="2:7" x14ac:dyDescent="0.3">
      <c r="B15" s="10" t="s">
        <v>4</v>
      </c>
      <c r="C15" s="14">
        <v>0.09</v>
      </c>
    </row>
    <row r="16" spans="2:7" x14ac:dyDescent="0.3">
      <c r="B16" s="13" t="s">
        <v>6</v>
      </c>
      <c r="C16" s="8">
        <v>45</v>
      </c>
    </row>
    <row r="17" spans="2:7" x14ac:dyDescent="0.3">
      <c r="B17" s="5" t="s">
        <v>7</v>
      </c>
      <c r="C17" s="8">
        <v>1</v>
      </c>
    </row>
    <row r="18" spans="2:7" x14ac:dyDescent="0.3">
      <c r="C18" s="3"/>
    </row>
    <row r="19" spans="2:7" x14ac:dyDescent="0.3">
      <c r="B19" s="11"/>
      <c r="C19" s="17" t="s">
        <v>18</v>
      </c>
      <c r="E19" s="3" t="s">
        <v>12</v>
      </c>
      <c r="F19" s="15">
        <f>(C22*C21*C20)*(1-C10)/(C23*C20)</f>
        <v>0.52</v>
      </c>
      <c r="G19" s="3" t="s">
        <v>20</v>
      </c>
    </row>
    <row r="20" spans="2:7" x14ac:dyDescent="0.3">
      <c r="B20" s="10" t="s">
        <v>8</v>
      </c>
      <c r="C20" s="8">
        <v>1000</v>
      </c>
      <c r="F20" s="3"/>
    </row>
    <row r="21" spans="2:7" x14ac:dyDescent="0.3">
      <c r="B21" s="10" t="s">
        <v>3</v>
      </c>
      <c r="C21" s="6">
        <v>1000</v>
      </c>
    </row>
    <row r="22" spans="2:7" x14ac:dyDescent="0.3">
      <c r="B22" s="10" t="s">
        <v>4</v>
      </c>
      <c r="C22" s="14">
        <v>0.08</v>
      </c>
    </row>
    <row r="23" spans="2:7" x14ac:dyDescent="0.3">
      <c r="B23" s="18" t="s">
        <v>6</v>
      </c>
      <c r="C23" s="8">
        <v>100</v>
      </c>
    </row>
    <row r="25" spans="2:7" x14ac:dyDescent="0.3">
      <c r="B25" s="11"/>
      <c r="C25" s="17" t="s">
        <v>19</v>
      </c>
      <c r="E25" s="3" t="s">
        <v>15</v>
      </c>
      <c r="F25" s="16" t="str">
        <f>IF(C9&gt;C27,"Yes","No")</f>
        <v>Yes</v>
      </c>
    </row>
    <row r="26" spans="2:7" x14ac:dyDescent="0.3">
      <c r="B26" s="10" t="s">
        <v>9</v>
      </c>
      <c r="C26" s="8">
        <v>15000</v>
      </c>
      <c r="E26" s="3" t="s">
        <v>16</v>
      </c>
      <c r="F26" s="7">
        <f>((C9-C27)/C9)*(C26*C28)</f>
        <v>5526.3157894736842</v>
      </c>
    </row>
    <row r="27" spans="2:7" x14ac:dyDescent="0.3">
      <c r="B27" s="10" t="s">
        <v>10</v>
      </c>
      <c r="C27" s="6">
        <v>12</v>
      </c>
    </row>
    <row r="28" spans="2:7" x14ac:dyDescent="0.3">
      <c r="B28" s="18" t="s">
        <v>6</v>
      </c>
      <c r="C28" s="8">
        <v>1</v>
      </c>
    </row>
  </sheetData>
  <conditionalFormatting sqref="F19 F12">
    <cfRule type="cellIs" dxfId="0" priority="3" operator="lessThan">
      <formula>$F$7</formula>
    </cfRule>
  </conditionalFormatting>
  <hyperlinks>
    <hyperlink ref="B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2018-07-17T17:53:21Z</dcterms:created>
  <dcterms:modified xsi:type="dcterms:W3CDTF">2018-10-05T09:09:19Z</dcterms:modified>
</cp:coreProperties>
</file>