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mpa\Dropbox\Breaking down finance\excel files\Personal Finance\"/>
    </mc:Choice>
  </mc:AlternateContent>
  <xr:revisionPtr revIDLastSave="0" documentId="10_ncr:100000_{DA414B6F-015D-4098-AB92-5E58430C64F2}" xr6:coauthVersionLast="31" xr6:coauthVersionMax="31" xr10:uidLastSave="{00000000-0000-0000-0000-000000000000}"/>
  <bookViews>
    <workbookView xWindow="480" yWindow="75" windowWidth="13395" windowHeight="7740" xr2:uid="{00000000-000D-0000-FFFF-FFFF00000000}"/>
  </bookViews>
  <sheets>
    <sheet name="Straight mortgage" sheetId="1" r:id="rId1"/>
  </sheets>
  <calcPr calcId="179017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2" i="1"/>
  <c r="F12" i="1" l="1"/>
  <c r="D12" i="1" l="1"/>
  <c r="C12" i="1" l="1"/>
  <c r="G12" i="1" s="1"/>
  <c r="F13" i="1" s="1"/>
  <c r="D13" i="1" s="1"/>
  <c r="C13" i="1" s="1"/>
  <c r="G13" i="1" s="1"/>
  <c r="F14" i="1" s="1"/>
  <c r="D14" i="1" s="1"/>
  <c r="C14" i="1" l="1"/>
  <c r="G14" i="1" s="1"/>
  <c r="F15" i="1" s="1"/>
  <c r="D15" i="1" l="1"/>
  <c r="C15" i="1" l="1"/>
  <c r="G15" i="1" s="1"/>
  <c r="F16" i="1" s="1"/>
  <c r="D16" i="1" s="1"/>
  <c r="C16" i="1" l="1"/>
  <c r="G16" i="1" s="1"/>
  <c r="F17" i="1" s="1"/>
  <c r="D17" i="1"/>
  <c r="C17" i="1" s="1"/>
  <c r="G17" i="1" s="1"/>
  <c r="F18" i="1" s="1"/>
  <c r="D18" i="1" l="1"/>
  <c r="C18" i="1" s="1"/>
  <c r="G18" i="1" s="1"/>
  <c r="F19" i="1" s="1"/>
  <c r="D19" i="1" l="1"/>
  <c r="C19" i="1" s="1"/>
  <c r="G19" i="1" s="1"/>
  <c r="F20" i="1" s="1"/>
  <c r="D20" i="1" l="1"/>
  <c r="C20" i="1" s="1"/>
  <c r="G20" i="1" s="1"/>
  <c r="F21" i="1" s="1"/>
  <c r="D21" i="1" l="1"/>
  <c r="C21" i="1" s="1"/>
  <c r="G21" i="1" s="1"/>
  <c r="F22" i="1" s="1"/>
  <c r="D22" i="1" l="1"/>
  <c r="C22" i="1" s="1"/>
  <c r="G22" i="1" s="1"/>
  <c r="F23" i="1" s="1"/>
  <c r="D23" i="1" l="1"/>
  <c r="C23" i="1" s="1"/>
  <c r="G23" i="1" s="1"/>
  <c r="F24" i="1" s="1"/>
  <c r="D24" i="1" l="1"/>
  <c r="C24" i="1" s="1"/>
  <c r="G24" i="1" s="1"/>
  <c r="F25" i="1" s="1"/>
  <c r="D25" i="1" l="1"/>
  <c r="C25" i="1" s="1"/>
  <c r="G25" i="1" s="1"/>
  <c r="F26" i="1" s="1"/>
  <c r="D26" i="1" l="1"/>
  <c r="C26" i="1" s="1"/>
  <c r="G26" i="1" s="1"/>
  <c r="F27" i="1" s="1"/>
  <c r="D27" i="1" l="1"/>
  <c r="C27" i="1" s="1"/>
  <c r="G27" i="1" s="1"/>
  <c r="F28" i="1" s="1"/>
  <c r="D28" i="1" l="1"/>
  <c r="C28" i="1" s="1"/>
  <c r="G28" i="1" s="1"/>
  <c r="F29" i="1" s="1"/>
  <c r="D29" i="1" l="1"/>
  <c r="C29" i="1" s="1"/>
  <c r="G29" i="1" s="1"/>
  <c r="F30" i="1" s="1"/>
  <c r="D30" i="1" l="1"/>
  <c r="C30" i="1" s="1"/>
  <c r="G30" i="1" s="1"/>
  <c r="F31" i="1" s="1"/>
  <c r="D31" i="1" l="1"/>
  <c r="C31" i="1" s="1"/>
  <c r="G31" i="1" s="1"/>
  <c r="F32" i="1" s="1"/>
  <c r="D32" i="1" l="1"/>
  <c r="C32" i="1" s="1"/>
  <c r="G32" i="1" s="1"/>
  <c r="F33" i="1" s="1"/>
  <c r="D33" i="1" l="1"/>
  <c r="C33" i="1" s="1"/>
  <c r="G33" i="1" s="1"/>
  <c r="F34" i="1" s="1"/>
  <c r="D34" i="1" l="1"/>
  <c r="C34" i="1" s="1"/>
  <c r="G34" i="1" s="1"/>
  <c r="F35" i="1" s="1"/>
  <c r="D35" i="1" l="1"/>
  <c r="C35" i="1" s="1"/>
  <c r="G35" i="1" s="1"/>
  <c r="F36" i="1" s="1"/>
  <c r="D36" i="1" l="1"/>
  <c r="C36" i="1" s="1"/>
  <c r="G36" i="1" s="1"/>
  <c r="F37" i="1" s="1"/>
  <c r="D37" i="1" l="1"/>
  <c r="C37" i="1" s="1"/>
  <c r="G37" i="1" s="1"/>
  <c r="F38" i="1" s="1"/>
  <c r="D38" i="1" l="1"/>
  <c r="C38" i="1" s="1"/>
  <c r="G38" i="1" s="1"/>
  <c r="F39" i="1" s="1"/>
  <c r="D39" i="1" l="1"/>
  <c r="C39" i="1" s="1"/>
  <c r="G39" i="1" s="1"/>
  <c r="F40" i="1" s="1"/>
  <c r="D40" i="1" l="1"/>
  <c r="C40" i="1" s="1"/>
  <c r="G40" i="1" s="1"/>
  <c r="F41" i="1" s="1"/>
  <c r="D41" i="1" l="1"/>
  <c r="C41" i="1" s="1"/>
  <c r="G41" i="1" s="1"/>
  <c r="F42" i="1" s="1"/>
  <c r="D42" i="1" l="1"/>
  <c r="C42" i="1" s="1"/>
  <c r="G42" i="1" s="1"/>
  <c r="F43" i="1" s="1"/>
  <c r="D43" i="1" l="1"/>
  <c r="C43" i="1" s="1"/>
  <c r="G43" i="1" s="1"/>
  <c r="F44" i="1" s="1"/>
  <c r="D44" i="1" l="1"/>
  <c r="C44" i="1" s="1"/>
  <c r="G44" i="1" s="1"/>
  <c r="F45" i="1" s="1"/>
  <c r="D45" i="1" l="1"/>
  <c r="C45" i="1" s="1"/>
  <c r="G45" i="1" s="1"/>
  <c r="F46" i="1" s="1"/>
  <c r="D46" i="1" l="1"/>
  <c r="C46" i="1" s="1"/>
  <c r="G46" i="1" s="1"/>
  <c r="F47" i="1" s="1"/>
  <c r="D47" i="1" l="1"/>
  <c r="C47" i="1" s="1"/>
  <c r="G47" i="1" s="1"/>
  <c r="F48" i="1" s="1"/>
  <c r="D48" i="1" l="1"/>
  <c r="C48" i="1" s="1"/>
  <c r="G48" i="1" s="1"/>
  <c r="F49" i="1" s="1"/>
  <c r="D49" i="1" l="1"/>
  <c r="C49" i="1" s="1"/>
  <c r="G49" i="1" s="1"/>
  <c r="F50" i="1" s="1"/>
  <c r="D50" i="1" l="1"/>
  <c r="C50" i="1" s="1"/>
  <c r="G50" i="1" s="1"/>
  <c r="F51" i="1" s="1"/>
  <c r="D51" i="1" l="1"/>
  <c r="C51" i="1" s="1"/>
  <c r="G51" i="1" s="1"/>
  <c r="F52" i="1" s="1"/>
  <c r="D52" i="1" l="1"/>
  <c r="C52" i="1" s="1"/>
  <c r="G52" i="1" s="1"/>
  <c r="F53" i="1" s="1"/>
  <c r="D53" i="1" l="1"/>
  <c r="C53" i="1" s="1"/>
  <c r="G53" i="1" s="1"/>
  <c r="F54" i="1" s="1"/>
  <c r="D54" i="1" l="1"/>
  <c r="C54" i="1" s="1"/>
  <c r="G54" i="1" s="1"/>
  <c r="F55" i="1" s="1"/>
  <c r="D55" i="1" l="1"/>
  <c r="C55" i="1" s="1"/>
  <c r="G55" i="1" s="1"/>
  <c r="F56" i="1" s="1"/>
  <c r="D56" i="1" l="1"/>
  <c r="C56" i="1" s="1"/>
  <c r="G56" i="1" s="1"/>
  <c r="F57" i="1" s="1"/>
  <c r="D57" i="1" l="1"/>
  <c r="C57" i="1" s="1"/>
  <c r="G57" i="1" s="1"/>
  <c r="F58" i="1" s="1"/>
  <c r="D58" i="1" l="1"/>
  <c r="C58" i="1" s="1"/>
  <c r="G58" i="1" s="1"/>
  <c r="F59" i="1" s="1"/>
  <c r="D59" i="1" l="1"/>
  <c r="C59" i="1" s="1"/>
  <c r="G59" i="1" s="1"/>
  <c r="F60" i="1" s="1"/>
  <c r="D60" i="1" l="1"/>
  <c r="C60" i="1" s="1"/>
  <c r="G60" i="1" s="1"/>
  <c r="F61" i="1" s="1"/>
  <c r="D61" i="1" l="1"/>
  <c r="C61" i="1" s="1"/>
  <c r="G61" i="1" s="1"/>
  <c r="F62" i="1" s="1"/>
  <c r="D62" i="1" l="1"/>
  <c r="C62" i="1" s="1"/>
  <c r="G62" i="1" s="1"/>
  <c r="F63" i="1" s="1"/>
  <c r="D63" i="1" l="1"/>
  <c r="C63" i="1" s="1"/>
  <c r="G63" i="1" s="1"/>
  <c r="F64" i="1" s="1"/>
  <c r="D64" i="1" l="1"/>
  <c r="C64" i="1" s="1"/>
  <c r="G64" i="1" s="1"/>
  <c r="F65" i="1" s="1"/>
  <c r="D65" i="1" l="1"/>
  <c r="C65" i="1" s="1"/>
  <c r="G65" i="1" s="1"/>
  <c r="F66" i="1" s="1"/>
  <c r="D66" i="1" l="1"/>
  <c r="C66" i="1" s="1"/>
  <c r="G66" i="1" s="1"/>
  <c r="F67" i="1" s="1"/>
  <c r="D67" i="1" l="1"/>
  <c r="C67" i="1" s="1"/>
  <c r="G67" i="1" s="1"/>
  <c r="F68" i="1" s="1"/>
  <c r="D68" i="1" l="1"/>
  <c r="C68" i="1" s="1"/>
  <c r="G68" i="1" s="1"/>
  <c r="F69" i="1" s="1"/>
  <c r="D69" i="1" l="1"/>
  <c r="C69" i="1" s="1"/>
  <c r="G69" i="1" s="1"/>
  <c r="F70" i="1" s="1"/>
  <c r="D70" i="1" l="1"/>
  <c r="C70" i="1" s="1"/>
  <c r="G70" i="1" s="1"/>
  <c r="F71" i="1" s="1"/>
  <c r="D71" i="1" l="1"/>
  <c r="C71" i="1" s="1"/>
  <c r="G71" i="1" s="1"/>
  <c r="F72" i="1" s="1"/>
  <c r="D72" i="1" l="1"/>
  <c r="C72" i="1" s="1"/>
  <c r="G72" i="1" s="1"/>
  <c r="F73" i="1" s="1"/>
  <c r="D73" i="1" l="1"/>
  <c r="C73" i="1" s="1"/>
  <c r="G73" i="1" s="1"/>
  <c r="F74" i="1" s="1"/>
  <c r="D74" i="1" l="1"/>
  <c r="C74" i="1" s="1"/>
  <c r="G74" i="1" s="1"/>
  <c r="F75" i="1" s="1"/>
  <c r="D75" i="1" l="1"/>
  <c r="C75" i="1" s="1"/>
  <c r="G75" i="1" s="1"/>
  <c r="F76" i="1" s="1"/>
  <c r="D76" i="1" l="1"/>
  <c r="C76" i="1" s="1"/>
  <c r="G76" i="1" s="1"/>
  <c r="F77" i="1" s="1"/>
  <c r="D77" i="1" l="1"/>
  <c r="C77" i="1" s="1"/>
  <c r="G77" i="1" s="1"/>
  <c r="F78" i="1" s="1"/>
  <c r="D78" i="1" l="1"/>
  <c r="C78" i="1" s="1"/>
  <c r="G78" i="1" s="1"/>
  <c r="F79" i="1" s="1"/>
  <c r="D79" i="1" l="1"/>
  <c r="C79" i="1" s="1"/>
  <c r="G79" i="1" s="1"/>
  <c r="F80" i="1" s="1"/>
  <c r="D80" i="1" l="1"/>
  <c r="C80" i="1" s="1"/>
  <c r="G80" i="1" s="1"/>
  <c r="F81" i="1" s="1"/>
  <c r="D81" i="1" l="1"/>
  <c r="C81" i="1" s="1"/>
  <c r="G81" i="1" s="1"/>
  <c r="F82" i="1" s="1"/>
  <c r="D82" i="1" l="1"/>
  <c r="C82" i="1" s="1"/>
  <c r="G82" i="1" s="1"/>
  <c r="F83" i="1" s="1"/>
  <c r="D83" i="1" l="1"/>
  <c r="C83" i="1" s="1"/>
  <c r="G83" i="1" s="1"/>
  <c r="F84" i="1" s="1"/>
  <c r="D84" i="1" l="1"/>
  <c r="C84" i="1" s="1"/>
  <c r="G84" i="1" s="1"/>
  <c r="F85" i="1" s="1"/>
  <c r="D85" i="1" l="1"/>
  <c r="C85" i="1" s="1"/>
  <c r="G85" i="1" s="1"/>
  <c r="F86" i="1" s="1"/>
  <c r="D86" i="1" l="1"/>
  <c r="C86" i="1" s="1"/>
  <c r="G86" i="1" s="1"/>
  <c r="F87" i="1" s="1"/>
  <c r="D87" i="1" l="1"/>
  <c r="C87" i="1" s="1"/>
  <c r="G87" i="1" s="1"/>
  <c r="F88" i="1" s="1"/>
  <c r="D88" i="1" l="1"/>
  <c r="C88" i="1" s="1"/>
  <c r="G88" i="1" s="1"/>
  <c r="F89" i="1" s="1"/>
  <c r="D89" i="1" l="1"/>
  <c r="C89" i="1" s="1"/>
  <c r="G89" i="1" s="1"/>
  <c r="F90" i="1" s="1"/>
  <c r="D90" i="1" l="1"/>
  <c r="C90" i="1" s="1"/>
  <c r="G90" i="1" s="1"/>
  <c r="F91" i="1" s="1"/>
  <c r="D91" i="1" l="1"/>
  <c r="C91" i="1" s="1"/>
  <c r="G91" i="1" s="1"/>
  <c r="F92" i="1" s="1"/>
  <c r="D92" i="1" l="1"/>
  <c r="C92" i="1" s="1"/>
  <c r="G92" i="1" s="1"/>
  <c r="F93" i="1" s="1"/>
  <c r="D93" i="1" l="1"/>
  <c r="C93" i="1" s="1"/>
  <c r="G93" i="1" s="1"/>
  <c r="F94" i="1" s="1"/>
  <c r="D94" i="1" l="1"/>
  <c r="C94" i="1" s="1"/>
  <c r="G94" i="1" s="1"/>
  <c r="F95" i="1" s="1"/>
  <c r="D95" i="1" l="1"/>
  <c r="C95" i="1" s="1"/>
  <c r="G95" i="1" s="1"/>
  <c r="F96" i="1" s="1"/>
  <c r="D96" i="1" l="1"/>
  <c r="C96" i="1" s="1"/>
  <c r="G96" i="1" s="1"/>
  <c r="F97" i="1" s="1"/>
  <c r="D97" i="1" l="1"/>
  <c r="C97" i="1" s="1"/>
  <c r="G97" i="1" s="1"/>
  <c r="F98" i="1" s="1"/>
  <c r="D98" i="1" l="1"/>
  <c r="C98" i="1" s="1"/>
  <c r="G98" i="1" s="1"/>
  <c r="F99" i="1" s="1"/>
  <c r="D99" i="1" l="1"/>
  <c r="C99" i="1" s="1"/>
  <c r="G99" i="1" s="1"/>
  <c r="F100" i="1" s="1"/>
  <c r="D100" i="1" l="1"/>
  <c r="C100" i="1" s="1"/>
  <c r="G100" i="1" s="1"/>
  <c r="F101" i="1" s="1"/>
  <c r="D101" i="1" l="1"/>
  <c r="C101" i="1" s="1"/>
  <c r="G101" i="1" s="1"/>
  <c r="F102" i="1" s="1"/>
  <c r="D102" i="1" l="1"/>
  <c r="C102" i="1" s="1"/>
  <c r="G102" i="1" s="1"/>
  <c r="F103" i="1" s="1"/>
  <c r="D103" i="1" l="1"/>
  <c r="C103" i="1" s="1"/>
  <c r="G103" i="1" s="1"/>
  <c r="F104" i="1" s="1"/>
  <c r="D104" i="1" l="1"/>
  <c r="C104" i="1" s="1"/>
  <c r="G104" i="1" s="1"/>
  <c r="F105" i="1" s="1"/>
  <c r="D105" i="1" l="1"/>
  <c r="C105" i="1" s="1"/>
  <c r="G105" i="1" s="1"/>
  <c r="F106" i="1" s="1"/>
  <c r="D106" i="1" l="1"/>
  <c r="C106" i="1" s="1"/>
  <c r="G106" i="1" s="1"/>
  <c r="F107" i="1" s="1"/>
  <c r="D107" i="1" l="1"/>
  <c r="C107" i="1" s="1"/>
  <c r="G107" i="1" s="1"/>
  <c r="F108" i="1" s="1"/>
  <c r="D108" i="1" l="1"/>
  <c r="C108" i="1" s="1"/>
  <c r="G108" i="1" s="1"/>
  <c r="F109" i="1" s="1"/>
  <c r="D109" i="1" l="1"/>
  <c r="C109" i="1" s="1"/>
  <c r="G109" i="1" s="1"/>
  <c r="F110" i="1" s="1"/>
  <c r="D110" i="1" l="1"/>
  <c r="C110" i="1" s="1"/>
  <c r="G110" i="1" s="1"/>
  <c r="F111" i="1" s="1"/>
  <c r="D111" i="1" l="1"/>
  <c r="C111" i="1" s="1"/>
  <c r="G111" i="1" s="1"/>
  <c r="F112" i="1" s="1"/>
  <c r="D112" i="1" l="1"/>
  <c r="C112" i="1" s="1"/>
  <c r="G112" i="1" s="1"/>
  <c r="F113" i="1" s="1"/>
  <c r="D113" i="1" l="1"/>
  <c r="C113" i="1" s="1"/>
  <c r="G113" i="1" s="1"/>
  <c r="F114" i="1" s="1"/>
  <c r="D114" i="1" l="1"/>
  <c r="C114" i="1" s="1"/>
  <c r="G114" i="1" s="1"/>
  <c r="F115" i="1" s="1"/>
  <c r="D115" i="1" l="1"/>
  <c r="C115" i="1" s="1"/>
  <c r="G115" i="1" s="1"/>
  <c r="F116" i="1" s="1"/>
  <c r="D116" i="1" l="1"/>
  <c r="C116" i="1" s="1"/>
  <c r="G116" i="1" s="1"/>
  <c r="F117" i="1" s="1"/>
  <c r="D117" i="1" l="1"/>
  <c r="C117" i="1" s="1"/>
  <c r="G117" i="1" s="1"/>
  <c r="F118" i="1" s="1"/>
  <c r="D118" i="1" l="1"/>
  <c r="C118" i="1" s="1"/>
  <c r="G118" i="1" s="1"/>
  <c r="F119" i="1" s="1"/>
  <c r="D119" i="1" l="1"/>
  <c r="C119" i="1" s="1"/>
  <c r="G119" i="1" s="1"/>
  <c r="F120" i="1" s="1"/>
  <c r="D120" i="1" l="1"/>
  <c r="C120" i="1" s="1"/>
  <c r="G120" i="1" s="1"/>
  <c r="F121" i="1" s="1"/>
  <c r="D121" i="1" l="1"/>
  <c r="C121" i="1" s="1"/>
  <c r="G121" i="1" s="1"/>
  <c r="F122" i="1" s="1"/>
  <c r="D122" i="1" l="1"/>
  <c r="C122" i="1" s="1"/>
  <c r="G122" i="1" s="1"/>
  <c r="F123" i="1" s="1"/>
  <c r="D123" i="1" l="1"/>
  <c r="C123" i="1" s="1"/>
  <c r="G123" i="1" s="1"/>
  <c r="F124" i="1" s="1"/>
  <c r="D124" i="1" l="1"/>
  <c r="C124" i="1" s="1"/>
  <c r="G124" i="1" s="1"/>
  <c r="F125" i="1" s="1"/>
  <c r="D125" i="1" l="1"/>
  <c r="C125" i="1" s="1"/>
  <c r="G125" i="1" s="1"/>
  <c r="F126" i="1" s="1"/>
  <c r="D126" i="1" l="1"/>
  <c r="C126" i="1" s="1"/>
  <c r="G126" i="1" s="1"/>
  <c r="F127" i="1" s="1"/>
  <c r="D127" i="1" l="1"/>
  <c r="C127" i="1" s="1"/>
  <c r="G127" i="1" s="1"/>
  <c r="F128" i="1" s="1"/>
  <c r="D128" i="1" l="1"/>
  <c r="C128" i="1" s="1"/>
  <c r="G128" i="1" s="1"/>
  <c r="F129" i="1" s="1"/>
  <c r="D129" i="1" l="1"/>
  <c r="C129" i="1" s="1"/>
  <c r="G129" i="1" s="1"/>
  <c r="F130" i="1" s="1"/>
  <c r="D130" i="1" l="1"/>
  <c r="C130" i="1" s="1"/>
  <c r="G130" i="1" s="1"/>
  <c r="F131" i="1" s="1"/>
  <c r="D131" i="1" l="1"/>
  <c r="C131" i="1" s="1"/>
  <c r="G131" i="1" s="1"/>
  <c r="F132" i="1" s="1"/>
  <c r="D132" i="1" l="1"/>
  <c r="C132" i="1" s="1"/>
  <c r="G132" i="1" s="1"/>
  <c r="F133" i="1" s="1"/>
  <c r="D133" i="1" l="1"/>
  <c r="C133" i="1" s="1"/>
  <c r="G133" i="1" s="1"/>
  <c r="F134" i="1" s="1"/>
  <c r="D134" i="1" l="1"/>
  <c r="C134" i="1" s="1"/>
  <c r="G134" i="1" s="1"/>
  <c r="F135" i="1" s="1"/>
  <c r="D135" i="1" l="1"/>
  <c r="C135" i="1" s="1"/>
  <c r="G135" i="1" s="1"/>
  <c r="F136" i="1" s="1"/>
  <c r="D136" i="1" l="1"/>
  <c r="C136" i="1" s="1"/>
  <c r="G136" i="1" s="1"/>
  <c r="F137" i="1" s="1"/>
  <c r="D137" i="1" l="1"/>
  <c r="C137" i="1" s="1"/>
  <c r="G137" i="1" s="1"/>
  <c r="F138" i="1" s="1"/>
  <c r="D138" i="1" l="1"/>
  <c r="C138" i="1" s="1"/>
  <c r="G138" i="1" s="1"/>
  <c r="F139" i="1" s="1"/>
  <c r="D139" i="1" l="1"/>
  <c r="C139" i="1" s="1"/>
  <c r="G139" i="1" s="1"/>
  <c r="F140" i="1" s="1"/>
  <c r="D140" i="1" l="1"/>
  <c r="C140" i="1" s="1"/>
  <c r="G140" i="1" s="1"/>
  <c r="F141" i="1" s="1"/>
  <c r="D141" i="1" l="1"/>
  <c r="C141" i="1" s="1"/>
  <c r="G141" i="1" s="1"/>
  <c r="F142" i="1" s="1"/>
  <c r="D142" i="1" l="1"/>
  <c r="C142" i="1" s="1"/>
  <c r="G142" i="1" s="1"/>
  <c r="F143" i="1" s="1"/>
  <c r="D143" i="1" l="1"/>
  <c r="C143" i="1" s="1"/>
  <c r="G143" i="1" s="1"/>
  <c r="F144" i="1" s="1"/>
  <c r="D144" i="1" l="1"/>
  <c r="C144" i="1" s="1"/>
  <c r="G144" i="1" s="1"/>
  <c r="F145" i="1" s="1"/>
  <c r="D145" i="1" l="1"/>
  <c r="C145" i="1" s="1"/>
  <c r="G145" i="1" s="1"/>
  <c r="F146" i="1" s="1"/>
  <c r="D146" i="1" l="1"/>
  <c r="C146" i="1" s="1"/>
  <c r="G146" i="1" s="1"/>
  <c r="F147" i="1" s="1"/>
  <c r="D147" i="1" l="1"/>
  <c r="C147" i="1" s="1"/>
  <c r="G147" i="1" s="1"/>
  <c r="F148" i="1" s="1"/>
  <c r="D148" i="1" l="1"/>
  <c r="C148" i="1" s="1"/>
  <c r="G148" i="1" s="1"/>
  <c r="F149" i="1" s="1"/>
  <c r="D149" i="1" l="1"/>
  <c r="C149" i="1" s="1"/>
  <c r="G149" i="1" s="1"/>
  <c r="F150" i="1" s="1"/>
  <c r="D150" i="1" l="1"/>
  <c r="C150" i="1" s="1"/>
  <c r="G150" i="1" s="1"/>
  <c r="F151" i="1" s="1"/>
  <c r="D151" i="1" l="1"/>
  <c r="C151" i="1" s="1"/>
  <c r="G151" i="1" s="1"/>
  <c r="F152" i="1" s="1"/>
  <c r="D152" i="1" l="1"/>
  <c r="C152" i="1" s="1"/>
  <c r="G152" i="1" s="1"/>
  <c r="F153" i="1" s="1"/>
  <c r="D153" i="1" l="1"/>
  <c r="C153" i="1" s="1"/>
  <c r="G153" i="1" s="1"/>
  <c r="F154" i="1" s="1"/>
  <c r="D154" i="1" l="1"/>
  <c r="C154" i="1" s="1"/>
  <c r="G154" i="1" s="1"/>
  <c r="F155" i="1" s="1"/>
  <c r="D155" i="1" l="1"/>
  <c r="C155" i="1" s="1"/>
  <c r="G155" i="1" s="1"/>
  <c r="F156" i="1" s="1"/>
  <c r="D156" i="1" l="1"/>
  <c r="C156" i="1" s="1"/>
  <c r="G156" i="1" s="1"/>
  <c r="F157" i="1" s="1"/>
  <c r="D157" i="1" l="1"/>
  <c r="C157" i="1" s="1"/>
  <c r="G157" i="1" s="1"/>
  <c r="F158" i="1" s="1"/>
  <c r="D158" i="1" l="1"/>
  <c r="C158" i="1" s="1"/>
  <c r="G158" i="1" s="1"/>
  <c r="F159" i="1" s="1"/>
  <c r="D159" i="1" l="1"/>
  <c r="C159" i="1" s="1"/>
  <c r="G159" i="1" s="1"/>
  <c r="F160" i="1" s="1"/>
  <c r="D160" i="1" l="1"/>
  <c r="C160" i="1" s="1"/>
  <c r="G160" i="1" s="1"/>
  <c r="F161" i="1" s="1"/>
  <c r="D161" i="1" l="1"/>
  <c r="C161" i="1" s="1"/>
  <c r="G161" i="1" s="1"/>
  <c r="F162" i="1" s="1"/>
  <c r="D162" i="1" l="1"/>
  <c r="C162" i="1" s="1"/>
  <c r="G162" i="1" s="1"/>
  <c r="F163" i="1" s="1"/>
  <c r="D163" i="1" l="1"/>
  <c r="C163" i="1" s="1"/>
  <c r="G163" i="1" s="1"/>
  <c r="F164" i="1" s="1"/>
  <c r="D164" i="1" l="1"/>
  <c r="C164" i="1" s="1"/>
  <c r="G164" i="1" s="1"/>
  <c r="F165" i="1" s="1"/>
  <c r="D165" i="1" l="1"/>
  <c r="C165" i="1" s="1"/>
  <c r="G165" i="1" s="1"/>
  <c r="F166" i="1" s="1"/>
  <c r="D166" i="1" l="1"/>
  <c r="C166" i="1" s="1"/>
  <c r="G166" i="1" s="1"/>
  <c r="F167" i="1" s="1"/>
  <c r="D167" i="1" l="1"/>
  <c r="C167" i="1" s="1"/>
  <c r="G167" i="1" s="1"/>
  <c r="F168" i="1" s="1"/>
  <c r="D168" i="1" l="1"/>
  <c r="C168" i="1" s="1"/>
  <c r="G168" i="1" s="1"/>
  <c r="F169" i="1" s="1"/>
  <c r="D169" i="1" l="1"/>
  <c r="C169" i="1" s="1"/>
  <c r="G169" i="1" s="1"/>
  <c r="F170" i="1" s="1"/>
  <c r="D170" i="1" l="1"/>
  <c r="C170" i="1" s="1"/>
  <c r="G170" i="1" s="1"/>
  <c r="F171" i="1" s="1"/>
  <c r="D171" i="1" l="1"/>
  <c r="C171" i="1" s="1"/>
  <c r="G171" i="1" s="1"/>
  <c r="F172" i="1" s="1"/>
  <c r="D172" i="1" l="1"/>
  <c r="C172" i="1" s="1"/>
  <c r="G172" i="1" s="1"/>
  <c r="F173" i="1" s="1"/>
  <c r="D173" i="1" l="1"/>
  <c r="C173" i="1" s="1"/>
  <c r="G173" i="1" s="1"/>
  <c r="F174" i="1" s="1"/>
  <c r="D174" i="1" l="1"/>
  <c r="C174" i="1" s="1"/>
  <c r="G174" i="1" s="1"/>
  <c r="F175" i="1" s="1"/>
  <c r="D175" i="1" l="1"/>
  <c r="C175" i="1" s="1"/>
  <c r="G175" i="1" s="1"/>
  <c r="F176" i="1" s="1"/>
  <c r="D176" i="1" l="1"/>
  <c r="C176" i="1" s="1"/>
  <c r="G176" i="1" s="1"/>
  <c r="F177" i="1" s="1"/>
  <c r="D177" i="1" l="1"/>
  <c r="C177" i="1" s="1"/>
  <c r="G177" i="1" s="1"/>
  <c r="F178" i="1" s="1"/>
  <c r="D178" i="1" l="1"/>
  <c r="C178" i="1" s="1"/>
  <c r="G178" i="1" s="1"/>
  <c r="F179" i="1" s="1"/>
  <c r="D179" i="1" l="1"/>
  <c r="C179" i="1" s="1"/>
  <c r="G179" i="1" s="1"/>
  <c r="F180" i="1" s="1"/>
  <c r="D180" i="1" l="1"/>
  <c r="C180" i="1" s="1"/>
  <c r="G180" i="1" s="1"/>
  <c r="F181" i="1" s="1"/>
  <c r="D181" i="1" l="1"/>
  <c r="C181" i="1" s="1"/>
  <c r="G181" i="1" s="1"/>
  <c r="F182" i="1" s="1"/>
  <c r="D182" i="1" l="1"/>
  <c r="C182" i="1" s="1"/>
  <c r="G182" i="1" s="1"/>
  <c r="F183" i="1" s="1"/>
  <c r="D183" i="1" l="1"/>
  <c r="C183" i="1" s="1"/>
  <c r="G183" i="1" s="1"/>
  <c r="F184" i="1" s="1"/>
  <c r="D184" i="1" l="1"/>
  <c r="C184" i="1" s="1"/>
  <c r="G184" i="1" s="1"/>
  <c r="F185" i="1" s="1"/>
  <c r="D185" i="1" l="1"/>
  <c r="C185" i="1" s="1"/>
  <c r="G185" i="1" s="1"/>
  <c r="F186" i="1" s="1"/>
  <c r="D186" i="1" l="1"/>
  <c r="C186" i="1" s="1"/>
  <c r="G186" i="1" s="1"/>
  <c r="F187" i="1" s="1"/>
  <c r="D187" i="1" l="1"/>
  <c r="C187" i="1" s="1"/>
  <c r="G187" i="1" s="1"/>
  <c r="F188" i="1" s="1"/>
  <c r="D188" i="1" l="1"/>
  <c r="C188" i="1" s="1"/>
  <c r="G188" i="1" s="1"/>
  <c r="F189" i="1" s="1"/>
  <c r="D189" i="1" l="1"/>
  <c r="C189" i="1" s="1"/>
  <c r="G189" i="1" s="1"/>
  <c r="F190" i="1" s="1"/>
  <c r="D190" i="1" l="1"/>
  <c r="C190" i="1" s="1"/>
  <c r="G190" i="1" s="1"/>
  <c r="F191" i="1" s="1"/>
  <c r="D191" i="1" l="1"/>
  <c r="C191" i="1" l="1"/>
  <c r="G191" i="1" s="1"/>
  <c r="D194" i="1"/>
</calcChain>
</file>

<file path=xl/sharedStrings.xml><?xml version="1.0" encoding="utf-8"?>
<sst xmlns="http://schemas.openxmlformats.org/spreadsheetml/2006/main" count="11" uniqueCount="11">
  <si>
    <t>http://breakingdownfinance.com</t>
  </si>
  <si>
    <t>Total Debt</t>
  </si>
  <si>
    <t>Interest rate (annual)</t>
  </si>
  <si>
    <t>Time</t>
  </si>
  <si>
    <t>Debt Repayments</t>
  </si>
  <si>
    <t>Interest due</t>
  </si>
  <si>
    <t>Total Repayment</t>
  </si>
  <si>
    <t>Outstanding Debt start</t>
  </si>
  <si>
    <t>Outstanding Debt end</t>
  </si>
  <si>
    <t>Payments per year</t>
  </si>
  <si>
    <t>Periods (year)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</si>
</sst>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[$$-409]* #,##0.00_ ;_-[$$-409]* \-#,##0.00\ ;_-[$$-409]* &quot;-&quot;??_ ;_-@_ "/>
    <numFmt numFmtId="172" formatCode="_ [$€-413]\ * #,##0.00_ ;_ [$€-413]\ * \-#,##0.00_ ;_ [$€-413]\ * &quot;-&quot;??_ ;_ @_ "/>
  </numFmts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8">
    <xf numFmtId="0" fontId="0" fillId="0" borderId="0" xfId="0"/>
    <xf numFmtId="0" fontId="0" fillId="4" borderId="0" xfId="0" applyFill="1"/>
    <xf numFmtId="2" fontId="0" fillId="4" borderId="0" xfId="0" applyNumberFormat="1" applyFill="1"/>
    <xf numFmtId="0" fontId="4" fillId="4" borderId="0" xfId="3" applyFill="1"/>
    <xf numFmtId="0" fontId="5" fillId="4" borderId="0" xfId="1" applyFont="1" applyFill="1" applyBorder="1"/>
    <xf numFmtId="164" fontId="6" fillId="4" borderId="0" xfId="1" applyNumberFormat="1" applyFont="1" applyFill="1" applyBorder="1"/>
    <xf numFmtId="0" fontId="0" fillId="4" borderId="0" xfId="0" applyFill="1" applyAlignment="1">
      <alignment horizontal="center"/>
    </xf>
    <xf numFmtId="2" fontId="3" fillId="4" borderId="0" xfId="2" applyNumberFormat="1" applyFont="1" applyFill="1" applyBorder="1"/>
    <xf numFmtId="164" fontId="0" fillId="4" borderId="0" xfId="0" applyNumberFormat="1" applyFill="1" applyAlignment="1">
      <alignment horizontal="center"/>
    </xf>
    <xf numFmtId="0" fontId="5" fillId="4" borderId="0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vertical="center" wrapText="1"/>
    </xf>
    <xf numFmtId="10" fontId="6" fillId="4" borderId="0" xfId="1" applyNumberFormat="1" applyFont="1" applyFill="1" applyBorder="1"/>
    <xf numFmtId="1" fontId="6" fillId="4" borderId="0" xfId="4" applyNumberFormat="1" applyFont="1" applyFill="1" applyBorder="1"/>
    <xf numFmtId="1" fontId="6" fillId="4" borderId="0" xfId="1" applyNumberFormat="1" applyFont="1" applyFill="1" applyBorder="1"/>
    <xf numFmtId="172" fontId="0" fillId="4" borderId="0" xfId="0" applyNumberFormat="1" applyFill="1"/>
    <xf numFmtId="164" fontId="3" fillId="5" borderId="0" xfId="2" applyNumberFormat="1" applyFont="1" applyFill="1" applyBorder="1"/>
    <xf numFmtId="8" fontId="0" fillId="4" borderId="0" xfId="0" applyNumberFormat="1" applyFill="1"/>
    <xf numFmtId="164" fontId="0" fillId="4" borderId="0" xfId="0" applyNumberFormat="1" applyFill="1"/>
  </cellXfs>
  <cellStyles count="5">
    <cellStyle name="Hyperlink" xfId="3" builtinId="8"/>
    <cellStyle name="Invoer" xfId="1" builtinId="20"/>
    <cellStyle name="Procent" xfId="4" builtinId="5"/>
    <cellStyle name="Standaard" xfId="0" builtinId="0"/>
    <cellStyle name="Uitvoer" xfId="2" builtinId="21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Repayment straight mortgage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1"/>
          <c:tx>
            <c:strRef>
              <c:f>'Straight mortgage'!$C$11</c:f>
              <c:strCache>
                <c:ptCount val="1"/>
                <c:pt idx="0">
                  <c:v>Debt Repayments</c:v>
                </c:pt>
              </c:strCache>
            </c:strRef>
          </c:tx>
          <c:cat>
            <c:numRef>
              <c:f>'Straight mortgage'!$B$12:$B$191</c:f>
              <c:numCache>
                <c:formatCode>General</c:formatCode>
                <c:ptCount val="1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</c:numCache>
            </c:numRef>
          </c:cat>
          <c:val>
            <c:numRef>
              <c:f>'Straight mortgage'!$C$12:$C$191</c:f>
              <c:numCache>
                <c:formatCode>_-[$$-409]* #\ ##0.00_ ;_-[$$-409]* \-#\ ##0.00\ ;_-[$$-409]* "-"??_ ;_-@_ </c:formatCode>
                <c:ptCount val="180"/>
                <c:pt idx="0">
                  <c:v>1201.4524043307508</c:v>
                </c:pt>
                <c:pt idx="1">
                  <c:v>1203.354703970941</c:v>
                </c:pt>
                <c:pt idx="2">
                  <c:v>1205.2600155855619</c:v>
                </c:pt>
                <c:pt idx="3">
                  <c:v>1207.1683439435724</c:v>
                </c:pt>
                <c:pt idx="4">
                  <c:v>1209.079693821483</c:v>
                </c:pt>
                <c:pt idx="5">
                  <c:v>1210.9940700033669</c:v>
                </c:pt>
                <c:pt idx="6">
                  <c:v>1212.9114772808723</c:v>
                </c:pt>
                <c:pt idx="7">
                  <c:v>1214.8319204532336</c:v>
                </c:pt>
                <c:pt idx="8">
                  <c:v>1216.7554043272846</c:v>
                </c:pt>
                <c:pt idx="9">
                  <c:v>1218.6819337174695</c:v>
                </c:pt>
                <c:pt idx="10">
                  <c:v>1220.6115134458555</c:v>
                </c:pt>
                <c:pt idx="11">
                  <c:v>1222.5441483421448</c:v>
                </c:pt>
                <c:pt idx="12">
                  <c:v>1224.4798432436864</c:v>
                </c:pt>
                <c:pt idx="13">
                  <c:v>1226.418602995489</c:v>
                </c:pt>
                <c:pt idx="14">
                  <c:v>1228.3604324502319</c:v>
                </c:pt>
                <c:pt idx="15">
                  <c:v>1230.305336468278</c:v>
                </c:pt>
                <c:pt idx="16">
                  <c:v>1232.2533199176862</c:v>
                </c:pt>
                <c:pt idx="17">
                  <c:v>1234.2043876742225</c:v>
                </c:pt>
                <c:pt idx="18">
                  <c:v>1236.1585446213733</c:v>
                </c:pt>
                <c:pt idx="19">
                  <c:v>1238.1157956503571</c:v>
                </c:pt>
                <c:pt idx="20">
                  <c:v>1240.0761456601369</c:v>
                </c:pt>
                <c:pt idx="21">
                  <c:v>1242.039599557432</c:v>
                </c:pt>
                <c:pt idx="22">
                  <c:v>1244.0061622567314</c:v>
                </c:pt>
                <c:pt idx="23">
                  <c:v>1245.9758386803046</c:v>
                </c:pt>
                <c:pt idx="24">
                  <c:v>1247.948633758215</c:v>
                </c:pt>
                <c:pt idx="25">
                  <c:v>1249.9245524283322</c:v>
                </c:pt>
                <c:pt idx="26">
                  <c:v>1251.9035996363436</c:v>
                </c:pt>
                <c:pt idx="27">
                  <c:v>1253.885780335768</c:v>
                </c:pt>
                <c:pt idx="28">
                  <c:v>1255.8710994879661</c:v>
                </c:pt>
                <c:pt idx="29">
                  <c:v>1257.8595620621554</c:v>
                </c:pt>
                <c:pt idx="30">
                  <c:v>1259.8511730354205</c:v>
                </c:pt>
                <c:pt idx="31">
                  <c:v>1261.8459373927267</c:v>
                </c:pt>
                <c:pt idx="32">
                  <c:v>1263.8438601269318</c:v>
                </c:pt>
                <c:pt idx="33">
                  <c:v>1265.8449462387996</c:v>
                </c:pt>
                <c:pt idx="34">
                  <c:v>1267.849200737011</c:v>
                </c:pt>
                <c:pt idx="35">
                  <c:v>1269.8566286381779</c:v>
                </c:pt>
                <c:pt idx="36">
                  <c:v>1271.867234966855</c:v>
                </c:pt>
                <c:pt idx="37">
                  <c:v>1273.8810247555525</c:v>
                </c:pt>
                <c:pt idx="38">
                  <c:v>1275.8980030447487</c:v>
                </c:pt>
                <c:pt idx="39">
                  <c:v>1277.918174882903</c:v>
                </c:pt>
                <c:pt idx="40">
                  <c:v>1279.9415453264676</c:v>
                </c:pt>
                <c:pt idx="41">
                  <c:v>1281.9681194399011</c:v>
                </c:pt>
                <c:pt idx="42">
                  <c:v>1283.9979022956811</c:v>
                </c:pt>
                <c:pt idx="43">
                  <c:v>1286.0308989743157</c:v>
                </c:pt>
                <c:pt idx="44">
                  <c:v>1288.0671145643585</c:v>
                </c:pt>
                <c:pt idx="45">
                  <c:v>1290.1065541624187</c:v>
                </c:pt>
                <c:pt idx="46">
                  <c:v>1292.1492228731759</c:v>
                </c:pt>
                <c:pt idx="47">
                  <c:v>1294.1951258093918</c:v>
                </c:pt>
                <c:pt idx="48">
                  <c:v>1296.2442680919232</c:v>
                </c:pt>
                <c:pt idx="49">
                  <c:v>1298.2966548497357</c:v>
                </c:pt>
                <c:pt idx="50">
                  <c:v>1300.3522912199144</c:v>
                </c:pt>
                <c:pt idx="51">
                  <c:v>1302.4111823476792</c:v>
                </c:pt>
                <c:pt idx="52">
                  <c:v>1304.4733333863965</c:v>
                </c:pt>
                <c:pt idx="53">
                  <c:v>1306.5387494975914</c:v>
                </c:pt>
                <c:pt idx="54">
                  <c:v>1308.6074358509627</c:v>
                </c:pt>
                <c:pt idx="55">
                  <c:v>1310.6793976243932</c:v>
                </c:pt>
                <c:pt idx="56">
                  <c:v>1312.7546400039653</c:v>
                </c:pt>
                <c:pt idx="57">
                  <c:v>1314.8331681839716</c:v>
                </c:pt>
                <c:pt idx="58">
                  <c:v>1316.9149873669294</c:v>
                </c:pt>
                <c:pt idx="59">
                  <c:v>1319.0001027635938</c:v>
                </c:pt>
                <c:pt idx="60">
                  <c:v>1321.0885195929695</c:v>
                </c:pt>
                <c:pt idx="61">
                  <c:v>1323.180243082325</c:v>
                </c:pt>
                <c:pt idx="62">
                  <c:v>1325.2752784672055</c:v>
                </c:pt>
                <c:pt idx="63">
                  <c:v>1327.3736309914452</c:v>
                </c:pt>
                <c:pt idx="64">
                  <c:v>1329.4753059071816</c:v>
                </c:pt>
                <c:pt idx="65">
                  <c:v>1331.5803084748679</c:v>
                </c:pt>
                <c:pt idx="66">
                  <c:v>1333.6886439632865</c:v>
                </c:pt>
                <c:pt idx="67">
                  <c:v>1335.8003176495617</c:v>
                </c:pt>
                <c:pt idx="68">
                  <c:v>1337.9153348191735</c:v>
                </c:pt>
                <c:pt idx="69">
                  <c:v>1340.0337007659705</c:v>
                </c:pt>
                <c:pt idx="70">
                  <c:v>1342.1554207921833</c:v>
                </c:pt>
                <c:pt idx="71">
                  <c:v>1344.2805002084376</c:v>
                </c:pt>
                <c:pt idx="72">
                  <c:v>1346.4089443337675</c:v>
                </c:pt>
                <c:pt idx="73">
                  <c:v>1348.5407584956295</c:v>
                </c:pt>
                <c:pt idx="74">
                  <c:v>1350.6759480299143</c:v>
                </c:pt>
                <c:pt idx="75">
                  <c:v>1352.8145182809615</c:v>
                </c:pt>
                <c:pt idx="76">
                  <c:v>1354.9564746015731</c:v>
                </c:pt>
                <c:pt idx="77">
                  <c:v>1357.1018223530255</c:v>
                </c:pt>
                <c:pt idx="78">
                  <c:v>1359.2505669050845</c:v>
                </c:pt>
                <c:pt idx="79">
                  <c:v>1361.4027136360176</c:v>
                </c:pt>
                <c:pt idx="80">
                  <c:v>1363.5582679326078</c:v>
                </c:pt>
                <c:pt idx="81">
                  <c:v>1365.7172351901679</c:v>
                </c:pt>
                <c:pt idx="82">
                  <c:v>1367.8796208125523</c:v>
                </c:pt>
                <c:pt idx="83">
                  <c:v>1370.0454302121721</c:v>
                </c:pt>
                <c:pt idx="84">
                  <c:v>1372.2146688100081</c:v>
                </c:pt>
                <c:pt idx="85">
                  <c:v>1374.387342035624</c:v>
                </c:pt>
                <c:pt idx="86">
                  <c:v>1376.5634553271802</c:v>
                </c:pt>
                <c:pt idx="87">
                  <c:v>1378.7430141314485</c:v>
                </c:pt>
                <c:pt idx="88">
                  <c:v>1380.9260239038231</c:v>
                </c:pt>
                <c:pt idx="89">
                  <c:v>1383.1124901083376</c:v>
                </c:pt>
                <c:pt idx="90">
                  <c:v>1385.3024182176757</c:v>
                </c:pt>
                <c:pt idx="91">
                  <c:v>1387.4958137131871</c:v>
                </c:pt>
                <c:pt idx="92">
                  <c:v>1389.6926820848996</c:v>
                </c:pt>
                <c:pt idx="93">
                  <c:v>1391.8930288315341</c:v>
                </c:pt>
                <c:pt idx="94">
                  <c:v>1394.0968594605172</c:v>
                </c:pt>
                <c:pt idx="95">
                  <c:v>1396.3041794879964</c:v>
                </c:pt>
                <c:pt idx="96">
                  <c:v>1398.5149944388525</c:v>
                </c:pt>
                <c:pt idx="97">
                  <c:v>1400.7293098467139</c:v>
                </c:pt>
                <c:pt idx="98">
                  <c:v>1402.9471312539713</c:v>
                </c:pt>
                <c:pt idx="99">
                  <c:v>1405.16846421179</c:v>
                </c:pt>
                <c:pt idx="100">
                  <c:v>1407.3933142801254</c:v>
                </c:pt>
                <c:pt idx="101">
                  <c:v>1409.6216870277356</c:v>
                </c:pt>
                <c:pt idx="102">
                  <c:v>1411.8535880321961</c:v>
                </c:pt>
                <c:pt idx="103">
                  <c:v>1414.0890228799137</c:v>
                </c:pt>
                <c:pt idx="104">
                  <c:v>1416.3279971661404</c:v>
                </c:pt>
                <c:pt idx="105">
                  <c:v>1418.5705164949868</c:v>
                </c:pt>
                <c:pt idx="106">
                  <c:v>1420.8165864794371</c:v>
                </c:pt>
                <c:pt idx="107">
                  <c:v>1423.066212741363</c:v>
                </c:pt>
                <c:pt idx="108">
                  <c:v>1425.3194009115368</c:v>
                </c:pt>
                <c:pt idx="109">
                  <c:v>1427.5761566296467</c:v>
                </c:pt>
                <c:pt idx="110">
                  <c:v>1429.8364855443103</c:v>
                </c:pt>
                <c:pt idx="111">
                  <c:v>1432.1003933130887</c:v>
                </c:pt>
                <c:pt idx="112">
                  <c:v>1434.3678856025012</c:v>
                </c:pt>
                <c:pt idx="113">
                  <c:v>1436.6389680880384</c:v>
                </c:pt>
                <c:pt idx="114">
                  <c:v>1438.9136464541778</c:v>
                </c:pt>
                <c:pt idx="115">
                  <c:v>1441.1919263943969</c:v>
                </c:pt>
                <c:pt idx="116">
                  <c:v>1443.473813611188</c:v>
                </c:pt>
                <c:pt idx="117">
                  <c:v>1445.7593138160726</c:v>
                </c:pt>
                <c:pt idx="118">
                  <c:v>1448.0484327296147</c:v>
                </c:pt>
                <c:pt idx="119">
                  <c:v>1450.3411760814365</c:v>
                </c:pt>
                <c:pt idx="120">
                  <c:v>1452.6375496102321</c:v>
                </c:pt>
                <c:pt idx="121">
                  <c:v>1454.9375590637817</c:v>
                </c:pt>
                <c:pt idx="122">
                  <c:v>1457.241210198966</c:v>
                </c:pt>
                <c:pt idx="123">
                  <c:v>1459.548508781781</c:v>
                </c:pt>
                <c:pt idx="124">
                  <c:v>1461.859460587352</c:v>
                </c:pt>
                <c:pt idx="125">
                  <c:v>1464.1740713999488</c:v>
                </c:pt>
                <c:pt idx="126">
                  <c:v>1466.4923470129986</c:v>
                </c:pt>
                <c:pt idx="127">
                  <c:v>1468.8142932291025</c:v>
                </c:pt>
                <c:pt idx="128">
                  <c:v>1471.1399158600486</c:v>
                </c:pt>
                <c:pt idx="129">
                  <c:v>1473.4692207268272</c:v>
                </c:pt>
                <c:pt idx="130">
                  <c:v>1475.8022136596446</c:v>
                </c:pt>
                <c:pt idx="131">
                  <c:v>1478.1389004979389</c:v>
                </c:pt>
                <c:pt idx="132">
                  <c:v>1480.4792870903941</c:v>
                </c:pt>
                <c:pt idx="133">
                  <c:v>1482.8233792949538</c:v>
                </c:pt>
                <c:pt idx="134">
                  <c:v>1485.1711829788376</c:v>
                </c:pt>
                <c:pt idx="135">
                  <c:v>1487.5227040185541</c:v>
                </c:pt>
                <c:pt idx="136">
                  <c:v>1489.8779482999166</c:v>
                </c:pt>
                <c:pt idx="137">
                  <c:v>1492.2369217180583</c:v>
                </c:pt>
                <c:pt idx="138">
                  <c:v>1494.5996301774453</c:v>
                </c:pt>
                <c:pt idx="139">
                  <c:v>1496.9660795918928</c:v>
                </c:pt>
                <c:pt idx="140">
                  <c:v>1499.3362758845799</c:v>
                </c:pt>
                <c:pt idx="141">
                  <c:v>1501.7102249880638</c:v>
                </c:pt>
                <c:pt idx="142">
                  <c:v>1504.087932844295</c:v>
                </c:pt>
                <c:pt idx="143">
                  <c:v>1506.4694054046317</c:v>
                </c:pt>
                <c:pt idx="144">
                  <c:v>1508.8546486298558</c:v>
                </c:pt>
                <c:pt idx="145">
                  <c:v>1511.2436684901863</c:v>
                </c:pt>
                <c:pt idx="146">
                  <c:v>1513.6364709652958</c:v>
                </c:pt>
                <c:pt idx="147">
                  <c:v>1516.0330620443242</c:v>
                </c:pt>
                <c:pt idx="148">
                  <c:v>1518.4334477258944</c:v>
                </c:pt>
                <c:pt idx="149">
                  <c:v>1520.8376340181271</c:v>
                </c:pt>
                <c:pt idx="150">
                  <c:v>1523.2456269386557</c:v>
                </c:pt>
                <c:pt idx="151">
                  <c:v>1525.6574325146421</c:v>
                </c:pt>
                <c:pt idx="152">
                  <c:v>1528.0730567827902</c:v>
                </c:pt>
                <c:pt idx="153">
                  <c:v>1530.4925057893629</c:v>
                </c:pt>
                <c:pt idx="154">
                  <c:v>1532.915785590196</c:v>
                </c:pt>
                <c:pt idx="155">
                  <c:v>1535.3429022507139</c:v>
                </c:pt>
                <c:pt idx="156">
                  <c:v>1537.7738618459441</c:v>
                </c:pt>
                <c:pt idx="157">
                  <c:v>1540.2086704605335</c:v>
                </c:pt>
                <c:pt idx="158">
                  <c:v>1542.6473341887629</c:v>
                </c:pt>
                <c:pt idx="159">
                  <c:v>1545.0898591345617</c:v>
                </c:pt>
                <c:pt idx="160">
                  <c:v>1547.5362514115247</c:v>
                </c:pt>
                <c:pt idx="161">
                  <c:v>1549.9865171429262</c:v>
                </c:pt>
                <c:pt idx="162">
                  <c:v>1552.4406624617359</c:v>
                </c:pt>
                <c:pt idx="163">
                  <c:v>1554.8986935106336</c:v>
                </c:pt>
                <c:pt idx="164">
                  <c:v>1557.3606164420255</c:v>
                </c:pt>
                <c:pt idx="165">
                  <c:v>1559.8264374180587</c:v>
                </c:pt>
                <c:pt idx="166">
                  <c:v>1562.2961626106373</c:v>
                </c:pt>
                <c:pt idx="167">
                  <c:v>1564.7697982014374</c:v>
                </c:pt>
                <c:pt idx="168">
                  <c:v>1567.2473503819231</c:v>
                </c:pt>
                <c:pt idx="169">
                  <c:v>1569.7288253533611</c:v>
                </c:pt>
                <c:pt idx="170">
                  <c:v>1572.2142293268373</c:v>
                </c:pt>
                <c:pt idx="171">
                  <c:v>1574.7035685232715</c:v>
                </c:pt>
                <c:pt idx="172">
                  <c:v>1577.1968491734333</c:v>
                </c:pt>
                <c:pt idx="173">
                  <c:v>1579.694077517958</c:v>
                </c:pt>
                <c:pt idx="174">
                  <c:v>1582.1952598073613</c:v>
                </c:pt>
                <c:pt idx="175">
                  <c:v>1584.7004023020563</c:v>
                </c:pt>
                <c:pt idx="176">
                  <c:v>1587.209511272368</c:v>
                </c:pt>
                <c:pt idx="177">
                  <c:v>1589.7225929985491</c:v>
                </c:pt>
                <c:pt idx="178">
                  <c:v>1592.2396537707968</c:v>
                </c:pt>
                <c:pt idx="179">
                  <c:v>1594.7606998892672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E-4AC0-8C4B-D4C43126843D}"/>
            </c:ext>
          </c:extLst>
        </c:ser>
        <c:ser>
          <c:idx val="1"/>
          <c:order val="2"/>
          <c:tx>
            <c:strRef>
              <c:f>'Straight mortgage'!$D$11</c:f>
              <c:strCache>
                <c:ptCount val="1"/>
                <c:pt idx="0">
                  <c:v>Interest due</c:v>
                </c:pt>
              </c:strCache>
            </c:strRef>
          </c:tx>
          <c:cat>
            <c:numRef>
              <c:f>'Straight mortgage'!$B$12:$B$191</c:f>
              <c:numCache>
                <c:formatCode>General</c:formatCode>
                <c:ptCount val="1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</c:numCache>
            </c:numRef>
          </c:cat>
          <c:val>
            <c:numRef>
              <c:f>'Straight mortgage'!$D$12:$D$191</c:f>
              <c:numCache>
                <c:formatCode>_-[$$-409]* #\ ##0.00_ ;_-[$$-409]* \-#\ ##0.00\ ;_-[$$-409]* "-"??_ ;_-@_ </c:formatCode>
                <c:ptCount val="180"/>
                <c:pt idx="0">
                  <c:v>395.83333333333331</c:v>
                </c:pt>
                <c:pt idx="1">
                  <c:v>393.93103369314298</c:v>
                </c:pt>
                <c:pt idx="2">
                  <c:v>392.02572207852228</c:v>
                </c:pt>
                <c:pt idx="3">
                  <c:v>390.11739372051176</c:v>
                </c:pt>
                <c:pt idx="4">
                  <c:v>388.2060438426011</c:v>
                </c:pt>
                <c:pt idx="5">
                  <c:v>386.29166766071711</c:v>
                </c:pt>
                <c:pt idx="6">
                  <c:v>384.37426038321178</c:v>
                </c:pt>
                <c:pt idx="7">
                  <c:v>382.45381721085045</c:v>
                </c:pt>
                <c:pt idx="8">
                  <c:v>380.53033333679946</c:v>
                </c:pt>
                <c:pt idx="9">
                  <c:v>378.60380394661456</c:v>
                </c:pt>
                <c:pt idx="10">
                  <c:v>376.67422421822857</c:v>
                </c:pt>
                <c:pt idx="11">
                  <c:v>374.74158932193927</c:v>
                </c:pt>
                <c:pt idx="12">
                  <c:v>372.80589442039764</c:v>
                </c:pt>
                <c:pt idx="13">
                  <c:v>370.8671346685951</c:v>
                </c:pt>
                <c:pt idx="14">
                  <c:v>368.9253052138522</c:v>
                </c:pt>
                <c:pt idx="15">
                  <c:v>366.98040119580605</c:v>
                </c:pt>
                <c:pt idx="16">
                  <c:v>365.03241774639793</c:v>
                </c:pt>
                <c:pt idx="17">
                  <c:v>363.08134998986162</c:v>
                </c:pt>
                <c:pt idx="18">
                  <c:v>361.12719304271076</c:v>
                </c:pt>
                <c:pt idx="19">
                  <c:v>359.16994201372694</c:v>
                </c:pt>
                <c:pt idx="20">
                  <c:v>357.20959200394719</c:v>
                </c:pt>
                <c:pt idx="21">
                  <c:v>355.24613810665204</c:v>
                </c:pt>
                <c:pt idx="22">
                  <c:v>353.2795754073527</c:v>
                </c:pt>
                <c:pt idx="23">
                  <c:v>351.30989898377953</c:v>
                </c:pt>
                <c:pt idx="24">
                  <c:v>349.33710390586907</c:v>
                </c:pt>
                <c:pt idx="25">
                  <c:v>347.36118523575192</c:v>
                </c:pt>
                <c:pt idx="26">
                  <c:v>345.38213802774038</c:v>
                </c:pt>
                <c:pt idx="27">
                  <c:v>343.39995732831613</c:v>
                </c:pt>
                <c:pt idx="28">
                  <c:v>341.41463817611788</c:v>
                </c:pt>
                <c:pt idx="29">
                  <c:v>339.42617560192861</c:v>
                </c:pt>
                <c:pt idx="30">
                  <c:v>337.43456462866351</c:v>
                </c:pt>
                <c:pt idx="31">
                  <c:v>335.4398002713574</c:v>
                </c:pt>
                <c:pt idx="32">
                  <c:v>333.44187753715227</c:v>
                </c:pt>
                <c:pt idx="33">
                  <c:v>331.44079142528454</c:v>
                </c:pt>
                <c:pt idx="34">
                  <c:v>329.43653692707318</c:v>
                </c:pt>
                <c:pt idx="35">
                  <c:v>327.4291090259062</c:v>
                </c:pt>
                <c:pt idx="36">
                  <c:v>325.41850269722909</c:v>
                </c:pt>
                <c:pt idx="37">
                  <c:v>323.40471290853156</c:v>
                </c:pt>
                <c:pt idx="38">
                  <c:v>321.38773461933528</c:v>
                </c:pt>
                <c:pt idx="39">
                  <c:v>319.36756278118111</c:v>
                </c:pt>
                <c:pt idx="40">
                  <c:v>317.34419233761645</c:v>
                </c:pt>
                <c:pt idx="41">
                  <c:v>315.31761822418292</c:v>
                </c:pt>
                <c:pt idx="42">
                  <c:v>313.28783536840302</c:v>
                </c:pt>
                <c:pt idx="43">
                  <c:v>311.25483868976823</c:v>
                </c:pt>
                <c:pt idx="44">
                  <c:v>309.21862309972556</c:v>
                </c:pt>
                <c:pt idx="45">
                  <c:v>307.17918350166536</c:v>
                </c:pt>
                <c:pt idx="46">
                  <c:v>305.13651479090817</c:v>
                </c:pt>
                <c:pt idx="47">
                  <c:v>303.09061185469233</c:v>
                </c:pt>
                <c:pt idx="48">
                  <c:v>301.04146957216079</c:v>
                </c:pt>
                <c:pt idx="49">
                  <c:v>298.98908281434854</c:v>
                </c:pt>
                <c:pt idx="50">
                  <c:v>296.93344644416976</c:v>
                </c:pt>
                <c:pt idx="51">
                  <c:v>294.87455531640489</c:v>
                </c:pt>
                <c:pt idx="52">
                  <c:v>292.81240427768773</c:v>
                </c:pt>
                <c:pt idx="53">
                  <c:v>290.7469881664926</c:v>
                </c:pt>
                <c:pt idx="54">
                  <c:v>288.67830181312144</c:v>
                </c:pt>
                <c:pt idx="55">
                  <c:v>286.60634003969079</c:v>
                </c:pt>
                <c:pt idx="56">
                  <c:v>284.5310976601188</c:v>
                </c:pt>
                <c:pt idx="57">
                  <c:v>282.45256948011257</c:v>
                </c:pt>
                <c:pt idx="58">
                  <c:v>280.37075029715459</c:v>
                </c:pt>
                <c:pt idx="59">
                  <c:v>278.28563490049027</c:v>
                </c:pt>
                <c:pt idx="60">
                  <c:v>276.19721807111461</c:v>
                </c:pt>
                <c:pt idx="61">
                  <c:v>274.10549458175905</c:v>
                </c:pt>
                <c:pt idx="62">
                  <c:v>272.01045919687868</c:v>
                </c:pt>
                <c:pt idx="63">
                  <c:v>269.91210667263891</c:v>
                </c:pt>
                <c:pt idx="64">
                  <c:v>267.81043175690252</c:v>
                </c:pt>
                <c:pt idx="65">
                  <c:v>265.70542918921609</c:v>
                </c:pt>
                <c:pt idx="66">
                  <c:v>263.59709370079759</c:v>
                </c:pt>
                <c:pt idx="67">
                  <c:v>261.48542001452239</c:v>
                </c:pt>
                <c:pt idx="68">
                  <c:v>259.37040284491059</c:v>
                </c:pt>
                <c:pt idx="69">
                  <c:v>257.25203689811354</c:v>
                </c:pt>
                <c:pt idx="70">
                  <c:v>255.13031687190076</c:v>
                </c:pt>
                <c:pt idx="71">
                  <c:v>253.00523745564647</c:v>
                </c:pt>
                <c:pt idx="72">
                  <c:v>250.87679333031645</c:v>
                </c:pt>
                <c:pt idx="73">
                  <c:v>248.74497916845471</c:v>
                </c:pt>
                <c:pt idx="74">
                  <c:v>246.60978963416994</c:v>
                </c:pt>
                <c:pt idx="75">
                  <c:v>244.47121938312259</c:v>
                </c:pt>
                <c:pt idx="76">
                  <c:v>242.32926306251105</c:v>
                </c:pt>
                <c:pt idx="77">
                  <c:v>240.18391531105854</c:v>
                </c:pt>
                <c:pt idx="78">
                  <c:v>238.03517075899958</c:v>
                </c:pt>
                <c:pt idx="79">
                  <c:v>235.88302402806656</c:v>
                </c:pt>
                <c:pt idx="80">
                  <c:v>233.72746973147619</c:v>
                </c:pt>
                <c:pt idx="81">
                  <c:v>231.5685024739162</c:v>
                </c:pt>
                <c:pt idx="82">
                  <c:v>229.40611685153181</c:v>
                </c:pt>
                <c:pt idx="83">
                  <c:v>227.24030745191195</c:v>
                </c:pt>
                <c:pt idx="84">
                  <c:v>225.071068854076</c:v>
                </c:pt>
                <c:pt idx="85">
                  <c:v>222.89839562846012</c:v>
                </c:pt>
                <c:pt idx="86">
                  <c:v>220.72228233690373</c:v>
                </c:pt>
                <c:pt idx="87">
                  <c:v>218.5427235326357</c:v>
                </c:pt>
                <c:pt idx="88">
                  <c:v>216.35971376026092</c:v>
                </c:pt>
                <c:pt idx="89">
                  <c:v>214.17324755574654</c:v>
                </c:pt>
                <c:pt idx="90">
                  <c:v>211.98331944640836</c:v>
                </c:pt>
                <c:pt idx="91">
                  <c:v>209.78992395089702</c:v>
                </c:pt>
                <c:pt idx="92">
                  <c:v>207.59305557918449</c:v>
                </c:pt>
                <c:pt idx="93">
                  <c:v>205.39270883255006</c:v>
                </c:pt>
                <c:pt idx="94">
                  <c:v>203.18887820356682</c:v>
                </c:pt>
                <c:pt idx="95">
                  <c:v>200.98155817608767</c:v>
                </c:pt>
                <c:pt idx="96">
                  <c:v>198.77074322523166</c:v>
                </c:pt>
                <c:pt idx="97">
                  <c:v>196.55642781737015</c:v>
                </c:pt>
                <c:pt idx="98">
                  <c:v>194.33860641011282</c:v>
                </c:pt>
                <c:pt idx="99">
                  <c:v>192.11727345229406</c:v>
                </c:pt>
                <c:pt idx="100">
                  <c:v>189.89242338395874</c:v>
                </c:pt>
                <c:pt idx="101">
                  <c:v>187.66405063634852</c:v>
                </c:pt>
                <c:pt idx="102">
                  <c:v>185.43214963188791</c:v>
                </c:pt>
                <c:pt idx="103">
                  <c:v>183.19671478417027</c:v>
                </c:pt>
                <c:pt idx="104">
                  <c:v>180.95774049794375</c:v>
                </c:pt>
                <c:pt idx="105">
                  <c:v>178.71522116909736</c:v>
                </c:pt>
                <c:pt idx="106">
                  <c:v>176.46915118464696</c:v>
                </c:pt>
                <c:pt idx="107">
                  <c:v>174.21952492272115</c:v>
                </c:pt>
                <c:pt idx="108">
                  <c:v>171.96633675254736</c:v>
                </c:pt>
                <c:pt idx="109">
                  <c:v>169.70958103443741</c:v>
                </c:pt>
                <c:pt idx="110">
                  <c:v>167.4492521197738</c:v>
                </c:pt>
                <c:pt idx="111">
                  <c:v>165.18534435099534</c:v>
                </c:pt>
                <c:pt idx="112">
                  <c:v>162.91785206158292</c:v>
                </c:pt>
                <c:pt idx="113">
                  <c:v>160.64676957604564</c:v>
                </c:pt>
                <c:pt idx="114">
                  <c:v>158.37209120990624</c:v>
                </c:pt>
                <c:pt idx="115">
                  <c:v>156.09381126968711</c:v>
                </c:pt>
                <c:pt idx="116">
                  <c:v>153.81192405289599</c:v>
                </c:pt>
                <c:pt idx="117">
                  <c:v>151.5264238480116</c:v>
                </c:pt>
                <c:pt idx="118">
                  <c:v>149.23730493446951</c:v>
                </c:pt>
                <c:pt idx="119">
                  <c:v>146.94456158264759</c:v>
                </c:pt>
                <c:pt idx="120">
                  <c:v>144.64818805385201</c:v>
                </c:pt>
                <c:pt idx="121">
                  <c:v>142.34817860030248</c:v>
                </c:pt>
                <c:pt idx="122">
                  <c:v>140.04452746511816</c:v>
                </c:pt>
                <c:pt idx="123">
                  <c:v>137.73722888230313</c:v>
                </c:pt>
                <c:pt idx="124">
                  <c:v>135.42627707673199</c:v>
                </c:pt>
                <c:pt idx="125">
                  <c:v>133.11166626413535</c:v>
                </c:pt>
                <c:pt idx="126">
                  <c:v>130.79339065108545</c:v>
                </c:pt>
                <c:pt idx="127">
                  <c:v>128.47144443498152</c:v>
                </c:pt>
                <c:pt idx="128">
                  <c:v>126.14582180403544</c:v>
                </c:pt>
                <c:pt idx="129">
                  <c:v>123.81651693725701</c:v>
                </c:pt>
                <c:pt idx="130">
                  <c:v>121.48352400443953</c:v>
                </c:pt>
                <c:pt idx="131">
                  <c:v>119.14683716614509</c:v>
                </c:pt>
                <c:pt idx="132">
                  <c:v>116.80645057369003</c:v>
                </c:pt>
                <c:pt idx="133">
                  <c:v>114.46235836913024</c:v>
                </c:pt>
                <c:pt idx="134">
                  <c:v>112.11455468524657</c:v>
                </c:pt>
                <c:pt idx="135">
                  <c:v>109.76303364553007</c:v>
                </c:pt>
                <c:pt idx="136">
                  <c:v>107.40778936416736</c:v>
                </c:pt>
                <c:pt idx="137">
                  <c:v>105.04881594602581</c:v>
                </c:pt>
                <c:pt idx="138">
                  <c:v>102.68610748663889</c:v>
                </c:pt>
                <c:pt idx="139">
                  <c:v>100.31965807219127</c:v>
                </c:pt>
                <c:pt idx="140">
                  <c:v>97.949461779504119</c:v>
                </c:pt>
                <c:pt idx="141">
                  <c:v>95.575512676020196</c:v>
                </c:pt>
                <c:pt idx="142">
                  <c:v>93.197804819789098</c:v>
                </c:pt>
                <c:pt idx="143">
                  <c:v>90.816332259452281</c:v>
                </c:pt>
                <c:pt idx="144">
                  <c:v>88.431089034228293</c:v>
                </c:pt>
                <c:pt idx="145">
                  <c:v>86.042069173897673</c:v>
                </c:pt>
                <c:pt idx="146">
                  <c:v>83.649266698788225</c:v>
                </c:pt>
                <c:pt idx="147">
                  <c:v>81.252675619759827</c:v>
                </c:pt>
                <c:pt idx="148">
                  <c:v>78.852289938189642</c:v>
                </c:pt>
                <c:pt idx="149">
                  <c:v>76.448103645956976</c:v>
                </c:pt>
                <c:pt idx="150">
                  <c:v>74.040110725428278</c:v>
                </c:pt>
                <c:pt idx="151">
                  <c:v>71.62830514944207</c:v>
                </c:pt>
                <c:pt idx="152">
                  <c:v>69.212680881293878</c:v>
                </c:pt>
                <c:pt idx="153">
                  <c:v>66.79323187472113</c:v>
                </c:pt>
                <c:pt idx="154">
                  <c:v>64.369952073887973</c:v>
                </c:pt>
                <c:pt idx="155">
                  <c:v>61.942835413370169</c:v>
                </c:pt>
                <c:pt idx="156">
                  <c:v>59.511875818139877</c:v>
                </c:pt>
                <c:pt idx="157">
                  <c:v>57.077067203550463</c:v>
                </c:pt>
                <c:pt idx="158">
                  <c:v>54.63840347532129</c:v>
                </c:pt>
                <c:pt idx="159">
                  <c:v>52.195878529522417</c:v>
                </c:pt>
                <c:pt idx="160">
                  <c:v>49.749486252559365</c:v>
                </c:pt>
                <c:pt idx="161">
                  <c:v>47.299220521157785</c:v>
                </c:pt>
                <c:pt idx="162">
                  <c:v>44.845075202348148</c:v>
                </c:pt>
                <c:pt idx="163">
                  <c:v>42.387044153450397</c:v>
                </c:pt>
                <c:pt idx="164">
                  <c:v>39.925121222058564</c:v>
                </c:pt>
                <c:pt idx="165">
                  <c:v>37.459300246025357</c:v>
                </c:pt>
                <c:pt idx="166">
                  <c:v>34.989575053446764</c:v>
                </c:pt>
                <c:pt idx="167">
                  <c:v>32.515939462646585</c:v>
                </c:pt>
                <c:pt idx="168">
                  <c:v>30.038387282160979</c:v>
                </c:pt>
                <c:pt idx="169">
                  <c:v>27.556912310722932</c:v>
                </c:pt>
                <c:pt idx="170">
                  <c:v>25.07150833724678</c:v>
                </c:pt>
                <c:pt idx="171">
                  <c:v>22.582169140812621</c:v>
                </c:pt>
                <c:pt idx="172">
                  <c:v>20.088888490650774</c:v>
                </c:pt>
                <c:pt idx="173">
                  <c:v>17.59166014612617</c:v>
                </c:pt>
                <c:pt idx="174">
                  <c:v>15.090477856722737</c:v>
                </c:pt>
                <c:pt idx="175">
                  <c:v>12.585335362027749</c:v>
                </c:pt>
                <c:pt idx="176">
                  <c:v>10.07622639171616</c:v>
                </c:pt>
                <c:pt idx="177">
                  <c:v>7.563144665534911</c:v>
                </c:pt>
                <c:pt idx="178">
                  <c:v>5.046083893287209</c:v>
                </c:pt>
                <c:pt idx="179">
                  <c:v>2.5250377748167807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E-4AC0-8C4B-D4C431268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77472"/>
        <c:axId val="101579008"/>
      </c:areaChart>
      <c:lineChart>
        <c:grouping val="standard"/>
        <c:varyColors val="0"/>
        <c:ser>
          <c:idx val="2"/>
          <c:order val="0"/>
          <c:tx>
            <c:strRef>
              <c:f>'Straight mortgage'!$F$11</c:f>
              <c:strCache>
                <c:ptCount val="1"/>
                <c:pt idx="0">
                  <c:v>Outstanding Debt start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'Straight mortgage'!$F$12:$F$191</c:f>
              <c:numCache>
                <c:formatCode>_-[$$-409]* #\ ##0.00_ ;_-[$$-409]* \-#\ ##0.00\ ;_-[$$-409]* "-"??_ ;_-@_ </c:formatCode>
                <c:ptCount val="180"/>
                <c:pt idx="0">
                  <c:v>250000</c:v>
                </c:pt>
                <c:pt idx="1">
                  <c:v>248798.54759566925</c:v>
                </c:pt>
                <c:pt idx="2">
                  <c:v>247595.1928916983</c:v>
                </c:pt>
                <c:pt idx="3">
                  <c:v>246389.93287611273</c:v>
                </c:pt>
                <c:pt idx="4">
                  <c:v>245182.76453216915</c:v>
                </c:pt>
                <c:pt idx="5">
                  <c:v>243973.68483834766</c:v>
                </c:pt>
                <c:pt idx="6">
                  <c:v>242762.6907683443</c:v>
                </c:pt>
                <c:pt idx="7">
                  <c:v>241549.77929106343</c:v>
                </c:pt>
                <c:pt idx="8">
                  <c:v>240334.9473706102</c:v>
                </c:pt>
                <c:pt idx="9">
                  <c:v>239118.1919662829</c:v>
                </c:pt>
                <c:pt idx="10">
                  <c:v>237899.51003256542</c:v>
                </c:pt>
                <c:pt idx="11">
                  <c:v>236678.89851911957</c:v>
                </c:pt>
                <c:pt idx="12">
                  <c:v>235456.35437077744</c:v>
                </c:pt>
                <c:pt idx="13">
                  <c:v>234231.87452753374</c:v>
                </c:pt>
                <c:pt idx="14">
                  <c:v>233005.45592453826</c:v>
                </c:pt>
                <c:pt idx="15">
                  <c:v>231777.09549208803</c:v>
                </c:pt>
                <c:pt idx="16">
                  <c:v>230546.79015561976</c:v>
                </c:pt>
                <c:pt idx="17">
                  <c:v>229314.53683570208</c:v>
                </c:pt>
                <c:pt idx="18">
                  <c:v>228080.33244802785</c:v>
                </c:pt>
                <c:pt idx="19">
                  <c:v>226844.17390340648</c:v>
                </c:pt>
                <c:pt idx="20">
                  <c:v>225606.05810775614</c:v>
                </c:pt>
                <c:pt idx="21">
                  <c:v>224365.981962096</c:v>
                </c:pt>
                <c:pt idx="22">
                  <c:v>223123.94236253857</c:v>
                </c:pt>
                <c:pt idx="23">
                  <c:v>221879.93620028184</c:v>
                </c:pt>
                <c:pt idx="24">
                  <c:v>220633.96036160152</c:v>
                </c:pt>
                <c:pt idx="25">
                  <c:v>219386.01172784332</c:v>
                </c:pt>
                <c:pt idx="26">
                  <c:v>218136.08717541498</c:v>
                </c:pt>
                <c:pt idx="27">
                  <c:v>216884.18357577865</c:v>
                </c:pt>
                <c:pt idx="28">
                  <c:v>215630.29779544286</c:v>
                </c:pt>
                <c:pt idx="29">
                  <c:v>214374.4266959549</c:v>
                </c:pt>
                <c:pt idx="30">
                  <c:v>213116.56713389274</c:v>
                </c:pt>
                <c:pt idx="31">
                  <c:v>211856.71596085731</c:v>
                </c:pt>
                <c:pt idx="32">
                  <c:v>210594.87002346458</c:v>
                </c:pt>
                <c:pt idx="33">
                  <c:v>209331.02616333764</c:v>
                </c:pt>
                <c:pt idx="34">
                  <c:v>208065.18121709884</c:v>
                </c:pt>
                <c:pt idx="35">
                  <c:v>206797.33201636182</c:v>
                </c:pt>
                <c:pt idx="36">
                  <c:v>205527.47538772365</c:v>
                </c:pt>
                <c:pt idx="37">
                  <c:v>204255.60815275679</c:v>
                </c:pt>
                <c:pt idx="38">
                  <c:v>202981.72712800122</c:v>
                </c:pt>
                <c:pt idx="39">
                  <c:v>201705.82912495648</c:v>
                </c:pt>
                <c:pt idx="40">
                  <c:v>200427.91095007356</c:v>
                </c:pt>
                <c:pt idx="41">
                  <c:v>199147.9694047471</c:v>
                </c:pt>
                <c:pt idx="42">
                  <c:v>197866.0012853072</c:v>
                </c:pt>
                <c:pt idx="43">
                  <c:v>196582.00338301153</c:v>
                </c:pt>
                <c:pt idx="44">
                  <c:v>195295.97248403722</c:v>
                </c:pt>
                <c:pt idx="45">
                  <c:v>194007.90536947286</c:v>
                </c:pt>
                <c:pt idx="46">
                  <c:v>192717.79881531044</c:v>
                </c:pt>
                <c:pt idx="47">
                  <c:v>191425.64959243726</c:v>
                </c:pt>
                <c:pt idx="48">
                  <c:v>190131.45446662785</c:v>
                </c:pt>
                <c:pt idx="49">
                  <c:v>188835.21019853593</c:v>
                </c:pt>
                <c:pt idx="50">
                  <c:v>187536.91354368618</c:v>
                </c:pt>
                <c:pt idx="51">
                  <c:v>186236.56125246626</c:v>
                </c:pt>
                <c:pt idx="52">
                  <c:v>184934.15007011857</c:v>
                </c:pt>
                <c:pt idx="53">
                  <c:v>183629.67673673219</c:v>
                </c:pt>
                <c:pt idx="54">
                  <c:v>182323.1379872346</c:v>
                </c:pt>
                <c:pt idx="55">
                  <c:v>181014.53055138365</c:v>
                </c:pt>
                <c:pt idx="56">
                  <c:v>179703.85115375926</c:v>
                </c:pt>
                <c:pt idx="57">
                  <c:v>178391.0965137553</c:v>
                </c:pt>
                <c:pt idx="58">
                  <c:v>177076.26334557132</c:v>
                </c:pt>
                <c:pt idx="59">
                  <c:v>175759.34835820438</c:v>
                </c:pt>
                <c:pt idx="60">
                  <c:v>174440.3482554408</c:v>
                </c:pt>
                <c:pt idx="61">
                  <c:v>173119.25973584782</c:v>
                </c:pt>
                <c:pt idx="62">
                  <c:v>171796.07949276551</c:v>
                </c:pt>
                <c:pt idx="63">
                  <c:v>170470.80421429829</c:v>
                </c:pt>
                <c:pt idx="64">
                  <c:v>169143.43058330685</c:v>
                </c:pt>
                <c:pt idx="65">
                  <c:v>167813.95527739965</c:v>
                </c:pt>
                <c:pt idx="66">
                  <c:v>166482.37496892479</c:v>
                </c:pt>
                <c:pt idx="67">
                  <c:v>165148.68632496151</c:v>
                </c:pt>
                <c:pt idx="68">
                  <c:v>163812.88600731196</c:v>
                </c:pt>
                <c:pt idx="69">
                  <c:v>162474.97067249278</c:v>
                </c:pt>
                <c:pt idx="70">
                  <c:v>161134.9369717268</c:v>
                </c:pt>
                <c:pt idx="71">
                  <c:v>159792.78155093463</c:v>
                </c:pt>
                <c:pt idx="72">
                  <c:v>158448.50105072619</c:v>
                </c:pt>
                <c:pt idx="73">
                  <c:v>157102.09210639243</c:v>
                </c:pt>
                <c:pt idx="74">
                  <c:v>155753.55134789681</c:v>
                </c:pt>
                <c:pt idx="75">
                  <c:v>154402.8753998669</c:v>
                </c:pt>
                <c:pt idx="76">
                  <c:v>153050.06088158593</c:v>
                </c:pt>
                <c:pt idx="77">
                  <c:v>151695.10440698435</c:v>
                </c:pt>
                <c:pt idx="78">
                  <c:v>150338.00258463132</c:v>
                </c:pt>
                <c:pt idx="79">
                  <c:v>148978.75201772625</c:v>
                </c:pt>
                <c:pt idx="80">
                  <c:v>147617.34930409022</c:v>
                </c:pt>
                <c:pt idx="81">
                  <c:v>146253.79103615761</c:v>
                </c:pt>
                <c:pt idx="82">
                  <c:v>144888.07380096745</c:v>
                </c:pt>
                <c:pt idx="83">
                  <c:v>143520.19418015491</c:v>
                </c:pt>
                <c:pt idx="84">
                  <c:v>142150.14874994275</c:v>
                </c:pt>
                <c:pt idx="85">
                  <c:v>140777.93408113273</c:v>
                </c:pt>
                <c:pt idx="86">
                  <c:v>139403.5467390971</c:v>
                </c:pt>
                <c:pt idx="87">
                  <c:v>138026.98328376992</c:v>
                </c:pt>
                <c:pt idx="88">
                  <c:v>136648.24026963848</c:v>
                </c:pt>
                <c:pt idx="89">
                  <c:v>135267.31424573465</c:v>
                </c:pt>
                <c:pt idx="90">
                  <c:v>133884.20175562633</c:v>
                </c:pt>
                <c:pt idx="91">
                  <c:v>132498.89933740866</c:v>
                </c:pt>
                <c:pt idx="92">
                  <c:v>131111.40352369548</c:v>
                </c:pt>
                <c:pt idx="93">
                  <c:v>129721.71084161058</c:v>
                </c:pt>
                <c:pt idx="94">
                  <c:v>128329.81781277905</c:v>
                </c:pt>
                <c:pt idx="95">
                  <c:v>126935.72095331852</c:v>
                </c:pt>
                <c:pt idx="96">
                  <c:v>125539.41677383053</c:v>
                </c:pt>
                <c:pt idx="97">
                  <c:v>124140.90177939167</c:v>
                </c:pt>
                <c:pt idx="98">
                  <c:v>122740.17246954495</c:v>
                </c:pt>
                <c:pt idx="99">
                  <c:v>121337.22533829098</c:v>
                </c:pt>
                <c:pt idx="100">
                  <c:v>119932.05687407919</c:v>
                </c:pt>
                <c:pt idx="101">
                  <c:v>118524.66355979907</c:v>
                </c:pt>
                <c:pt idx="102">
                  <c:v>117115.04187277133</c:v>
                </c:pt>
                <c:pt idx="103">
                  <c:v>115703.18828473912</c:v>
                </c:pt>
                <c:pt idx="104">
                  <c:v>114289.09926185921</c:v>
                </c:pt>
                <c:pt idx="105">
                  <c:v>112872.77126469307</c:v>
                </c:pt>
                <c:pt idx="106">
                  <c:v>111454.20074819808</c:v>
                </c:pt>
                <c:pt idx="107">
                  <c:v>110033.38416171864</c:v>
                </c:pt>
                <c:pt idx="108">
                  <c:v>108610.31794897727</c:v>
                </c:pt>
                <c:pt idx="109">
                  <c:v>107184.99854806573</c:v>
                </c:pt>
                <c:pt idx="110">
                  <c:v>105757.42239143609</c:v>
                </c:pt>
                <c:pt idx="111">
                  <c:v>104327.58590589178</c:v>
                </c:pt>
                <c:pt idx="112">
                  <c:v>102895.4855125787</c:v>
                </c:pt>
                <c:pt idx="113">
                  <c:v>101461.11762697619</c:v>
                </c:pt>
                <c:pt idx="114">
                  <c:v>100024.47865888815</c:v>
                </c:pt>
                <c:pt idx="115">
                  <c:v>98585.565012433974</c:v>
                </c:pt>
                <c:pt idx="116">
                  <c:v>97144.373086039574</c:v>
                </c:pt>
                <c:pt idx="117">
                  <c:v>95700.899272428389</c:v>
                </c:pt>
                <c:pt idx="118">
                  <c:v>94255.139958612315</c:v>
                </c:pt>
                <c:pt idx="119">
                  <c:v>92807.091525882701</c:v>
                </c:pt>
                <c:pt idx="120">
                  <c:v>91356.750349801267</c:v>
                </c:pt>
                <c:pt idx="121">
                  <c:v>89904.11280019104</c:v>
                </c:pt>
                <c:pt idx="122">
                  <c:v>88449.175241127261</c:v>
                </c:pt>
                <c:pt idx="123">
                  <c:v>86991.9340309283</c:v>
                </c:pt>
                <c:pt idx="124">
                  <c:v>85532.38552214652</c:v>
                </c:pt>
                <c:pt idx="125">
                  <c:v>84070.526061559169</c:v>
                </c:pt>
                <c:pt idx="126">
                  <c:v>82606.351990159223</c:v>
                </c:pt>
                <c:pt idx="127">
                  <c:v>81139.859643146221</c:v>
                </c:pt>
                <c:pt idx="128">
                  <c:v>79671.045349917113</c:v>
                </c:pt>
                <c:pt idx="129">
                  <c:v>78199.905434057058</c:v>
                </c:pt>
                <c:pt idx="130">
                  <c:v>76726.436213330235</c:v>
                </c:pt>
                <c:pt idx="131">
                  <c:v>75250.633999670594</c:v>
                </c:pt>
                <c:pt idx="132">
                  <c:v>73772.495099172651</c:v>
                </c:pt>
                <c:pt idx="133">
                  <c:v>72292.01581208226</c:v>
                </c:pt>
                <c:pt idx="134">
                  <c:v>70809.192432787313</c:v>
                </c:pt>
                <c:pt idx="135">
                  <c:v>69324.021249808473</c:v>
                </c:pt>
                <c:pt idx="136">
                  <c:v>67836.498545789917</c:v>
                </c:pt>
                <c:pt idx="137">
                  <c:v>66346.620597489993</c:v>
                </c:pt>
                <c:pt idx="138">
                  <c:v>64854.383675771933</c:v>
                </c:pt>
                <c:pt idx="139">
                  <c:v>63359.78404559449</c:v>
                </c:pt>
                <c:pt idx="140">
                  <c:v>61862.8179660026</c:v>
                </c:pt>
                <c:pt idx="141">
                  <c:v>60363.481690118017</c:v>
                </c:pt>
                <c:pt idx="142">
                  <c:v>58861.771465129954</c:v>
                </c:pt>
                <c:pt idx="143">
                  <c:v>57357.683532285657</c:v>
                </c:pt>
                <c:pt idx="144">
                  <c:v>55851.214126881023</c:v>
                </c:pt>
                <c:pt idx="145">
                  <c:v>54342.359478251165</c:v>
                </c:pt>
                <c:pt idx="146">
                  <c:v>52831.11580976098</c:v>
                </c:pt>
                <c:pt idx="147">
                  <c:v>51317.479338795682</c:v>
                </c:pt>
                <c:pt idx="148">
                  <c:v>49801.446276751354</c:v>
                </c:pt>
                <c:pt idx="149">
                  <c:v>48283.012829025458</c:v>
                </c:pt>
                <c:pt idx="150">
                  <c:v>46762.17519500733</c:v>
                </c:pt>
                <c:pt idx="151">
                  <c:v>45238.929568068677</c:v>
                </c:pt>
                <c:pt idx="152">
                  <c:v>43713.272135554034</c:v>
                </c:pt>
                <c:pt idx="153">
                  <c:v>42185.199078771242</c:v>
                </c:pt>
                <c:pt idx="154">
                  <c:v>40654.706572981879</c:v>
                </c:pt>
                <c:pt idx="155">
                  <c:v>39121.790787391685</c:v>
                </c:pt>
                <c:pt idx="156">
                  <c:v>37586.447885140973</c:v>
                </c:pt>
                <c:pt idx="157">
                  <c:v>36048.674023295032</c:v>
                </c:pt>
                <c:pt idx="158">
                  <c:v>34508.465352834501</c:v>
                </c:pt>
                <c:pt idx="159">
                  <c:v>32965.818018645739</c:v>
                </c:pt>
                <c:pt idx="160">
                  <c:v>31420.728159511178</c:v>
                </c:pt>
                <c:pt idx="161">
                  <c:v>29873.191908099652</c:v>
                </c:pt>
                <c:pt idx="162">
                  <c:v>28323.205390956726</c:v>
                </c:pt>
                <c:pt idx="163">
                  <c:v>26770.764728494989</c:v>
                </c:pt>
                <c:pt idx="164">
                  <c:v>25215.866034984356</c:v>
                </c:pt>
                <c:pt idx="165">
                  <c:v>23658.505418542329</c:v>
                </c:pt>
                <c:pt idx="166">
                  <c:v>22098.678981124271</c:v>
                </c:pt>
                <c:pt idx="167">
                  <c:v>20536.382818513634</c:v>
                </c:pt>
                <c:pt idx="168">
                  <c:v>18971.613020312197</c:v>
                </c:pt>
                <c:pt idx="169">
                  <c:v>17404.365669930274</c:v>
                </c:pt>
                <c:pt idx="170">
                  <c:v>15834.636844576913</c:v>
                </c:pt>
                <c:pt idx="171">
                  <c:v>14262.422615250076</c:v>
                </c:pt>
                <c:pt idx="172">
                  <c:v>12687.719046726805</c:v>
                </c:pt>
                <c:pt idx="173">
                  <c:v>11110.522197553371</c:v>
                </c:pt>
                <c:pt idx="174">
                  <c:v>9530.828120035414</c:v>
                </c:pt>
                <c:pt idx="175">
                  <c:v>7948.6328602280528</c:v>
                </c:pt>
                <c:pt idx="176">
                  <c:v>6363.9324579259965</c:v>
                </c:pt>
                <c:pt idx="177">
                  <c:v>4776.7229466536282</c:v>
                </c:pt>
                <c:pt idx="178">
                  <c:v>3187.0003536550794</c:v>
                </c:pt>
                <c:pt idx="179">
                  <c:v>1594.7606998842825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3E-4AC0-8C4B-D4C431268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867776"/>
        <c:axId val="103558144"/>
      </c:lineChart>
      <c:catAx>
        <c:axId val="101577472"/>
        <c:scaling>
          <c:orientation val="minMax"/>
        </c:scaling>
        <c:delete val="0"/>
        <c:axPos val="b"/>
        <c:title>
          <c:overlay val="0"/>
        </c:title>
        <c:numFmt formatCode="General" sourceLinked="1"/>
        <c:majorTickMark val="out"/>
        <c:minorTickMark val="none"/>
        <c:tickLblPos val="nextTo"/>
        <c:crossAx val="101579008"/>
        <c:crosses val="autoZero"/>
        <c:auto val="1"/>
        <c:lblAlgn val="ctr"/>
        <c:lblOffset val="100"/>
        <c:noMultiLvlLbl val="0"/>
      </c:catAx>
      <c:valAx>
        <c:axId val="101579008"/>
        <c:scaling>
          <c:orientation val="minMax"/>
          <c:max val="16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Monthly repayment</a:t>
                </a:r>
              </a:p>
            </c:rich>
          </c:tx>
          <c:overlay val="0"/>
        </c:title>
        <c:numFmt formatCode="_-[$$-409]* #\ ##0.00_ ;_-[$$-409]* \-#\ ##0.00\ ;_-[$$-409]* &quot;-&quot;??_ ;_-@_ " sourceLinked="1"/>
        <c:majorTickMark val="out"/>
        <c:minorTickMark val="none"/>
        <c:tickLblPos val="nextTo"/>
        <c:crossAx val="101577472"/>
        <c:crosses val="autoZero"/>
        <c:crossBetween val="between"/>
      </c:valAx>
      <c:valAx>
        <c:axId val="103558144"/>
        <c:scaling>
          <c:orientation val="minMax"/>
          <c:max val="25000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Outstanding</a:t>
                </a:r>
                <a:r>
                  <a:rPr lang="en-US" baseline="0"/>
                  <a:t> debt</a:t>
                </a:r>
                <a:endParaRPr lang="en-US"/>
              </a:p>
            </c:rich>
          </c:tx>
          <c:overlay val="0"/>
        </c:title>
        <c:numFmt formatCode="_-[$$-409]* #\ ##0.00_ ;_-[$$-409]* \-#\ ##0.00\ ;_-[$$-409]* &quot;-&quot;??_ ;_-@_ " sourceLinked="1"/>
        <c:majorTickMark val="out"/>
        <c:minorTickMark val="none"/>
        <c:tickLblPos val="nextTo"/>
        <c:crossAx val="345867776"/>
        <c:crosses val="max"/>
        <c:crossBetween val="between"/>
      </c:valAx>
      <c:catAx>
        <c:axId val="345867776"/>
        <c:scaling>
          <c:orientation val="minMax"/>
        </c:scaling>
        <c:delete val="1"/>
        <c:axPos val="b"/>
        <c:majorTickMark val="out"/>
        <c:minorTickMark val="none"/>
        <c:tickLblPos val="nextTo"/>
        <c:crossAx val="1035581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381000</xdr:colOff>
      <xdr:row>2</xdr:row>
      <xdr:rowOff>130193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466975" cy="511193"/>
        </a:xfrm>
        <a:prstGeom prst="rect">
          <a:avLst/>
        </a:prstGeom>
      </xdr:spPr>
    </xdr:pic>
    <xdr:clientData/>
  </xdr:twoCellAnchor>
  <xdr:twoCellAnchor>
    <xdr:from>
      <xdr:col>7</xdr:col>
      <xdr:colOff>447674</xdr:colOff>
      <xdr:row>10</xdr:row>
      <xdr:rowOff>71436</xdr:rowOff>
    </xdr:from>
    <xdr:to>
      <xdr:col>18</xdr:col>
      <xdr:colOff>476249</xdr:colOff>
      <xdr:row>30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K194"/>
  <sheetViews>
    <sheetView tabSelected="1" workbookViewId="0">
      <selection activeCell="C9" sqref="C9"/>
    </sheetView>
  </sheetViews>
  <sheetFormatPr defaultRowHeight="15" x14ac:dyDescent="0.25"/>
  <cols>
    <col min="1" max="1" width="9.140625" style="1"/>
    <col min="2" max="2" width="31.28515625" style="1" bestFit="1" customWidth="1"/>
    <col min="3" max="3" width="12" style="1" bestFit="1" customWidth="1"/>
    <col min="4" max="4" width="17.28515625" style="1" bestFit="1" customWidth="1"/>
    <col min="5" max="5" width="11.140625" style="1" bestFit="1" customWidth="1"/>
    <col min="6" max="7" width="14.42578125" style="1" bestFit="1" customWidth="1"/>
    <col min="8" max="8" width="10.140625" style="1" bestFit="1" customWidth="1"/>
    <col min="9" max="16384" width="9.140625" style="1"/>
  </cols>
  <sheetData>
    <row r="4" spans="2:8" x14ac:dyDescent="0.25">
      <c r="B4" s="3" t="s">
        <v>0</v>
      </c>
    </row>
    <row r="5" spans="2:8" x14ac:dyDescent="0.25">
      <c r="H5" s="16"/>
    </row>
    <row r="6" spans="2:8" x14ac:dyDescent="0.25">
      <c r="B6" s="4" t="s">
        <v>1</v>
      </c>
      <c r="C6" s="5">
        <v>250000</v>
      </c>
      <c r="H6" s="16"/>
    </row>
    <row r="7" spans="2:8" x14ac:dyDescent="0.25">
      <c r="B7" s="4" t="s">
        <v>10</v>
      </c>
      <c r="C7" s="13">
        <v>15</v>
      </c>
      <c r="F7" s="14"/>
    </row>
    <row r="8" spans="2:8" x14ac:dyDescent="0.25">
      <c r="B8" s="4" t="s">
        <v>2</v>
      </c>
      <c r="C8" s="11">
        <v>1.9E-2</v>
      </c>
      <c r="H8" s="17"/>
    </row>
    <row r="9" spans="2:8" x14ac:dyDescent="0.25">
      <c r="B9" s="4" t="s">
        <v>9</v>
      </c>
      <c r="C9" s="12">
        <v>12</v>
      </c>
    </row>
    <row r="11" spans="2:8" ht="30" x14ac:dyDescent="0.25">
      <c r="B11" s="9" t="s">
        <v>3</v>
      </c>
      <c r="C11" s="10" t="s">
        <v>4</v>
      </c>
      <c r="D11" s="10" t="s">
        <v>5</v>
      </c>
      <c r="E11" s="10" t="s">
        <v>6</v>
      </c>
      <c r="F11" s="10" t="s">
        <v>7</v>
      </c>
      <c r="G11" s="10" t="s">
        <v>8</v>
      </c>
    </row>
    <row r="12" spans="2:8" x14ac:dyDescent="0.25">
      <c r="B12" s="6">
        <v>1</v>
      </c>
      <c r="C12" s="8">
        <f>E12-D12</f>
        <v>1201.4524043307508</v>
      </c>
      <c r="D12" s="8">
        <f>F12*$C$8/$C$9</f>
        <v>395.83333333333331</v>
      </c>
      <c r="E12" s="15">
        <f>$C$6/(((1+$C$8/$C$9)^($C$7*$C$9)-1)/($C$8/$C$9*(1+$C$8/$C$9)^($C$7*$C$9)))</f>
        <v>1597.2857376640841</v>
      </c>
      <c r="F12" s="8">
        <f>C6</f>
        <v>250000</v>
      </c>
      <c r="G12" s="15">
        <f>F12-C12</f>
        <v>248798.54759566925</v>
      </c>
    </row>
    <row r="13" spans="2:8" x14ac:dyDescent="0.25">
      <c r="B13" s="6">
        <v>2</v>
      </c>
      <c r="C13" s="8">
        <f t="shared" ref="C13:C76" si="0">E13-D13</f>
        <v>1203.354703970941</v>
      </c>
      <c r="D13" s="8">
        <f>F13*$C$8/$C$9</f>
        <v>393.93103369314298</v>
      </c>
      <c r="E13" s="15">
        <f>$C$6/(((1+$C$8/$C$9)^($C$7*$C$9)-1)/($C$8/$C$9*(1+$C$8/$C$9)^($C$7*$C$9)))</f>
        <v>1597.2857376640841</v>
      </c>
      <c r="F13" s="8">
        <f>G12</f>
        <v>248798.54759566925</v>
      </c>
      <c r="G13" s="15">
        <f t="shared" ref="G13:G76" si="1">F13-C13</f>
        <v>247595.1928916983</v>
      </c>
      <c r="H13" s="2"/>
    </row>
    <row r="14" spans="2:8" x14ac:dyDescent="0.25">
      <c r="B14" s="6">
        <v>3</v>
      </c>
      <c r="C14" s="8">
        <f t="shared" si="0"/>
        <v>1205.2600155855619</v>
      </c>
      <c r="D14" s="8">
        <f>F14*$C$8/$C$9</f>
        <v>392.02572207852228</v>
      </c>
      <c r="E14" s="15">
        <f>$C$6/(((1+$C$8/$C$9)^($C$7*$C$9)-1)/($C$8/$C$9*(1+$C$8/$C$9)^($C$7*$C$9)))</f>
        <v>1597.2857376640841</v>
      </c>
      <c r="F14" s="8">
        <f t="shared" ref="F14:F71" si="2">G13</f>
        <v>247595.1928916983</v>
      </c>
      <c r="G14" s="15">
        <f t="shared" si="1"/>
        <v>246389.93287611273</v>
      </c>
      <c r="H14" s="2"/>
    </row>
    <row r="15" spans="2:8" x14ac:dyDescent="0.25">
      <c r="B15" s="6">
        <v>4</v>
      </c>
      <c r="C15" s="8">
        <f t="shared" si="0"/>
        <v>1207.1683439435724</v>
      </c>
      <c r="D15" s="8">
        <f>F15*$C$8/$C$9</f>
        <v>390.11739372051176</v>
      </c>
      <c r="E15" s="15">
        <f>$C$6/(((1+$C$8/$C$9)^($C$7*$C$9)-1)/($C$8/$C$9*(1+$C$8/$C$9)^($C$7*$C$9)))</f>
        <v>1597.2857376640841</v>
      </c>
      <c r="F15" s="8">
        <f t="shared" si="2"/>
        <v>246389.93287611273</v>
      </c>
      <c r="G15" s="15">
        <f t="shared" si="1"/>
        <v>245182.76453216915</v>
      </c>
      <c r="H15" s="2"/>
    </row>
    <row r="16" spans="2:8" x14ac:dyDescent="0.25">
      <c r="B16" s="6">
        <v>5</v>
      </c>
      <c r="C16" s="8">
        <f t="shared" si="0"/>
        <v>1209.079693821483</v>
      </c>
      <c r="D16" s="8">
        <f>F16*$C$8/$C$9</f>
        <v>388.2060438426011</v>
      </c>
      <c r="E16" s="15">
        <f>$C$6/(((1+$C$8/$C$9)^($C$7*$C$9)-1)/($C$8/$C$9*(1+$C$8/$C$9)^($C$7*$C$9)))</f>
        <v>1597.2857376640841</v>
      </c>
      <c r="F16" s="8">
        <f t="shared" si="2"/>
        <v>245182.76453216915</v>
      </c>
      <c r="G16" s="15">
        <f t="shared" si="1"/>
        <v>243973.68483834766</v>
      </c>
      <c r="H16" s="2"/>
    </row>
    <row r="17" spans="2:11" x14ac:dyDescent="0.25">
      <c r="B17" s="6">
        <v>6</v>
      </c>
      <c r="C17" s="8">
        <f t="shared" si="0"/>
        <v>1210.9940700033669</v>
      </c>
      <c r="D17" s="8">
        <f>F17*$C$8/$C$9</f>
        <v>386.29166766071711</v>
      </c>
      <c r="E17" s="15">
        <f>$C$6/(((1+$C$8/$C$9)^($C$7*$C$9)-1)/($C$8/$C$9*(1+$C$8/$C$9)^($C$7*$C$9)))</f>
        <v>1597.2857376640841</v>
      </c>
      <c r="F17" s="8">
        <f t="shared" si="2"/>
        <v>243973.68483834766</v>
      </c>
      <c r="G17" s="15">
        <f t="shared" si="1"/>
        <v>242762.6907683443</v>
      </c>
      <c r="H17" s="2"/>
    </row>
    <row r="18" spans="2:11" x14ac:dyDescent="0.25">
      <c r="B18" s="6">
        <v>7</v>
      </c>
      <c r="C18" s="8">
        <f t="shared" si="0"/>
        <v>1212.9114772808723</v>
      </c>
      <c r="D18" s="8">
        <f>F18*$C$8/$C$9</f>
        <v>384.37426038321178</v>
      </c>
      <c r="E18" s="15">
        <f>$C$6/(((1+$C$8/$C$9)^($C$7*$C$9)-1)/($C$8/$C$9*(1+$C$8/$C$9)^($C$7*$C$9)))</f>
        <v>1597.2857376640841</v>
      </c>
      <c r="F18" s="8">
        <f t="shared" si="2"/>
        <v>242762.6907683443</v>
      </c>
      <c r="G18" s="15">
        <f t="shared" si="1"/>
        <v>241549.77929106343</v>
      </c>
      <c r="I18" s="7"/>
      <c r="J18" s="7"/>
      <c r="K18" s="7"/>
    </row>
    <row r="19" spans="2:11" x14ac:dyDescent="0.25">
      <c r="B19" s="6">
        <v>8</v>
      </c>
      <c r="C19" s="8">
        <f t="shared" si="0"/>
        <v>1214.8319204532336</v>
      </c>
      <c r="D19" s="8">
        <f>F19*$C$8/$C$9</f>
        <v>382.45381721085045</v>
      </c>
      <c r="E19" s="15">
        <f>$C$6/(((1+$C$8/$C$9)^($C$7*$C$9)-1)/($C$8/$C$9*(1+$C$8/$C$9)^($C$7*$C$9)))</f>
        <v>1597.2857376640841</v>
      </c>
      <c r="F19" s="8">
        <f t="shared" si="2"/>
        <v>241549.77929106343</v>
      </c>
      <c r="G19" s="15">
        <f t="shared" si="1"/>
        <v>240334.9473706102</v>
      </c>
      <c r="I19" s="7"/>
      <c r="J19" s="7"/>
      <c r="K19" s="7"/>
    </row>
    <row r="20" spans="2:11" x14ac:dyDescent="0.25">
      <c r="B20" s="6">
        <v>9</v>
      </c>
      <c r="C20" s="8">
        <f t="shared" si="0"/>
        <v>1216.7554043272846</v>
      </c>
      <c r="D20" s="8">
        <f>F20*$C$8/$C$9</f>
        <v>380.53033333679946</v>
      </c>
      <c r="E20" s="15">
        <f>$C$6/(((1+$C$8/$C$9)^($C$7*$C$9)-1)/($C$8/$C$9*(1+$C$8/$C$9)^($C$7*$C$9)))</f>
        <v>1597.2857376640841</v>
      </c>
      <c r="F20" s="8">
        <f t="shared" si="2"/>
        <v>240334.9473706102</v>
      </c>
      <c r="G20" s="15">
        <f t="shared" si="1"/>
        <v>239118.1919662829</v>
      </c>
      <c r="I20" s="7"/>
      <c r="J20" s="7"/>
      <c r="K20" s="7"/>
    </row>
    <row r="21" spans="2:11" x14ac:dyDescent="0.25">
      <c r="B21" s="6">
        <v>10</v>
      </c>
      <c r="C21" s="8">
        <f t="shared" si="0"/>
        <v>1218.6819337174695</v>
      </c>
      <c r="D21" s="8">
        <f>F21*$C$8/$C$9</f>
        <v>378.60380394661456</v>
      </c>
      <c r="E21" s="15">
        <f>$C$6/(((1+$C$8/$C$9)^($C$7*$C$9)-1)/($C$8/$C$9*(1+$C$8/$C$9)^($C$7*$C$9)))</f>
        <v>1597.2857376640841</v>
      </c>
      <c r="F21" s="8">
        <f t="shared" si="2"/>
        <v>239118.1919662829</v>
      </c>
      <c r="G21" s="15">
        <f t="shared" si="1"/>
        <v>237899.51003256542</v>
      </c>
    </row>
    <row r="22" spans="2:11" x14ac:dyDescent="0.25">
      <c r="B22" s="6">
        <v>11</v>
      </c>
      <c r="C22" s="8">
        <f t="shared" si="0"/>
        <v>1220.6115134458555</v>
      </c>
      <c r="D22" s="8">
        <f>F22*$C$8/$C$9</f>
        <v>376.67422421822857</v>
      </c>
      <c r="E22" s="15">
        <f>$C$6/(((1+$C$8/$C$9)^($C$7*$C$9)-1)/($C$8/$C$9*(1+$C$8/$C$9)^($C$7*$C$9)))</f>
        <v>1597.2857376640841</v>
      </c>
      <c r="F22" s="8">
        <f t="shared" si="2"/>
        <v>237899.51003256542</v>
      </c>
      <c r="G22" s="15">
        <f t="shared" si="1"/>
        <v>236678.89851911957</v>
      </c>
    </row>
    <row r="23" spans="2:11" x14ac:dyDescent="0.25">
      <c r="B23" s="6">
        <v>12</v>
      </c>
      <c r="C23" s="8">
        <f t="shared" si="0"/>
        <v>1222.5441483421448</v>
      </c>
      <c r="D23" s="8">
        <f>F23*$C$8/$C$9</f>
        <v>374.74158932193927</v>
      </c>
      <c r="E23" s="15">
        <f>$C$6/(((1+$C$8/$C$9)^($C$7*$C$9)-1)/($C$8/$C$9*(1+$C$8/$C$9)^($C$7*$C$9)))</f>
        <v>1597.2857376640841</v>
      </c>
      <c r="F23" s="8">
        <f t="shared" si="2"/>
        <v>236678.89851911957</v>
      </c>
      <c r="G23" s="15">
        <f t="shared" si="1"/>
        <v>235456.35437077744</v>
      </c>
    </row>
    <row r="24" spans="2:11" x14ac:dyDescent="0.25">
      <c r="B24" s="6">
        <v>13</v>
      </c>
      <c r="C24" s="8">
        <f t="shared" si="0"/>
        <v>1224.4798432436864</v>
      </c>
      <c r="D24" s="8">
        <f>F24*$C$8/$C$9</f>
        <v>372.80589442039764</v>
      </c>
      <c r="E24" s="15">
        <f>$C$6/(((1+$C$8/$C$9)^($C$7*$C$9)-1)/($C$8/$C$9*(1+$C$8/$C$9)^($C$7*$C$9)))</f>
        <v>1597.2857376640841</v>
      </c>
      <c r="F24" s="8">
        <f t="shared" si="2"/>
        <v>235456.35437077744</v>
      </c>
      <c r="G24" s="15">
        <f t="shared" si="1"/>
        <v>234231.87452753374</v>
      </c>
    </row>
    <row r="25" spans="2:11" x14ac:dyDescent="0.25">
      <c r="B25" s="6">
        <v>14</v>
      </c>
      <c r="C25" s="8">
        <f t="shared" si="0"/>
        <v>1226.418602995489</v>
      </c>
      <c r="D25" s="8">
        <f>F25*$C$8/$C$9</f>
        <v>370.8671346685951</v>
      </c>
      <c r="E25" s="15">
        <f>$C$6/(((1+$C$8/$C$9)^($C$7*$C$9)-1)/($C$8/$C$9*(1+$C$8/$C$9)^($C$7*$C$9)))</f>
        <v>1597.2857376640841</v>
      </c>
      <c r="F25" s="8">
        <f t="shared" si="2"/>
        <v>234231.87452753374</v>
      </c>
      <c r="G25" s="15">
        <f t="shared" si="1"/>
        <v>233005.45592453826</v>
      </c>
    </row>
    <row r="26" spans="2:11" x14ac:dyDescent="0.25">
      <c r="B26" s="6">
        <v>15</v>
      </c>
      <c r="C26" s="8">
        <f t="shared" si="0"/>
        <v>1228.3604324502319</v>
      </c>
      <c r="D26" s="8">
        <f>F26*$C$8/$C$9</f>
        <v>368.9253052138522</v>
      </c>
      <c r="E26" s="15">
        <f>$C$6/(((1+$C$8/$C$9)^($C$7*$C$9)-1)/($C$8/$C$9*(1+$C$8/$C$9)^($C$7*$C$9)))</f>
        <v>1597.2857376640841</v>
      </c>
      <c r="F26" s="8">
        <f t="shared" si="2"/>
        <v>233005.45592453826</v>
      </c>
      <c r="G26" s="15">
        <f t="shared" si="1"/>
        <v>231777.09549208803</v>
      </c>
    </row>
    <row r="27" spans="2:11" x14ac:dyDescent="0.25">
      <c r="B27" s="6">
        <v>16</v>
      </c>
      <c r="C27" s="8">
        <f t="shared" si="0"/>
        <v>1230.305336468278</v>
      </c>
      <c r="D27" s="8">
        <f>F27*$C$8/$C$9</f>
        <v>366.98040119580605</v>
      </c>
      <c r="E27" s="15">
        <f>$C$6/(((1+$C$8/$C$9)^($C$7*$C$9)-1)/($C$8/$C$9*(1+$C$8/$C$9)^($C$7*$C$9)))</f>
        <v>1597.2857376640841</v>
      </c>
      <c r="F27" s="8">
        <f t="shared" si="2"/>
        <v>231777.09549208803</v>
      </c>
      <c r="G27" s="15">
        <f t="shared" si="1"/>
        <v>230546.79015561976</v>
      </c>
    </row>
    <row r="28" spans="2:11" x14ac:dyDescent="0.25">
      <c r="B28" s="6">
        <v>17</v>
      </c>
      <c r="C28" s="8">
        <f t="shared" si="0"/>
        <v>1232.2533199176862</v>
      </c>
      <c r="D28" s="8">
        <f>F28*$C$8/$C$9</f>
        <v>365.03241774639793</v>
      </c>
      <c r="E28" s="15">
        <f>$C$6/(((1+$C$8/$C$9)^($C$7*$C$9)-1)/($C$8/$C$9*(1+$C$8/$C$9)^($C$7*$C$9)))</f>
        <v>1597.2857376640841</v>
      </c>
      <c r="F28" s="8">
        <f t="shared" si="2"/>
        <v>230546.79015561976</v>
      </c>
      <c r="G28" s="15">
        <f t="shared" si="1"/>
        <v>229314.53683570208</v>
      </c>
    </row>
    <row r="29" spans="2:11" x14ac:dyDescent="0.25">
      <c r="B29" s="6">
        <v>18</v>
      </c>
      <c r="C29" s="8">
        <f t="shared" si="0"/>
        <v>1234.2043876742225</v>
      </c>
      <c r="D29" s="8">
        <f>F29*$C$8/$C$9</f>
        <v>363.08134998986162</v>
      </c>
      <c r="E29" s="15">
        <f>$C$6/(((1+$C$8/$C$9)^($C$7*$C$9)-1)/($C$8/$C$9*(1+$C$8/$C$9)^($C$7*$C$9)))</f>
        <v>1597.2857376640841</v>
      </c>
      <c r="F29" s="8">
        <f t="shared" si="2"/>
        <v>229314.53683570208</v>
      </c>
      <c r="G29" s="15">
        <f t="shared" si="1"/>
        <v>228080.33244802785</v>
      </c>
    </row>
    <row r="30" spans="2:11" x14ac:dyDescent="0.25">
      <c r="B30" s="6">
        <v>19</v>
      </c>
      <c r="C30" s="8">
        <f t="shared" si="0"/>
        <v>1236.1585446213733</v>
      </c>
      <c r="D30" s="8">
        <f>F30*$C$8/$C$9</f>
        <v>361.12719304271076</v>
      </c>
      <c r="E30" s="15">
        <f>$C$6/(((1+$C$8/$C$9)^($C$7*$C$9)-1)/($C$8/$C$9*(1+$C$8/$C$9)^($C$7*$C$9)))</f>
        <v>1597.2857376640841</v>
      </c>
      <c r="F30" s="8">
        <f t="shared" si="2"/>
        <v>228080.33244802785</v>
      </c>
      <c r="G30" s="15">
        <f t="shared" si="1"/>
        <v>226844.17390340648</v>
      </c>
    </row>
    <row r="31" spans="2:11" x14ac:dyDescent="0.25">
      <c r="B31" s="6">
        <v>20</v>
      </c>
      <c r="C31" s="8">
        <f t="shared" si="0"/>
        <v>1238.1157956503571</v>
      </c>
      <c r="D31" s="8">
        <f>F31*$C$8/$C$9</f>
        <v>359.16994201372694</v>
      </c>
      <c r="E31" s="15">
        <f>$C$6/(((1+$C$8/$C$9)^($C$7*$C$9)-1)/($C$8/$C$9*(1+$C$8/$C$9)^($C$7*$C$9)))</f>
        <v>1597.2857376640841</v>
      </c>
      <c r="F31" s="8">
        <f t="shared" si="2"/>
        <v>226844.17390340648</v>
      </c>
      <c r="G31" s="15">
        <f t="shared" si="1"/>
        <v>225606.05810775614</v>
      </c>
    </row>
    <row r="32" spans="2:11" x14ac:dyDescent="0.25">
      <c r="B32" s="6">
        <v>21</v>
      </c>
      <c r="C32" s="8">
        <f t="shared" si="0"/>
        <v>1240.0761456601369</v>
      </c>
      <c r="D32" s="8">
        <f>F32*$C$8/$C$9</f>
        <v>357.20959200394719</v>
      </c>
      <c r="E32" s="15">
        <f>$C$6/(((1+$C$8/$C$9)^($C$7*$C$9)-1)/($C$8/$C$9*(1+$C$8/$C$9)^($C$7*$C$9)))</f>
        <v>1597.2857376640841</v>
      </c>
      <c r="F32" s="8">
        <f t="shared" si="2"/>
        <v>225606.05810775614</v>
      </c>
      <c r="G32" s="15">
        <f t="shared" si="1"/>
        <v>224365.981962096</v>
      </c>
    </row>
    <row r="33" spans="2:7" x14ac:dyDescent="0.25">
      <c r="B33" s="6">
        <v>22</v>
      </c>
      <c r="C33" s="8">
        <f t="shared" si="0"/>
        <v>1242.039599557432</v>
      </c>
      <c r="D33" s="8">
        <f>F33*$C$8/$C$9</f>
        <v>355.24613810665204</v>
      </c>
      <c r="E33" s="15">
        <f>$C$6/(((1+$C$8/$C$9)^($C$7*$C$9)-1)/($C$8/$C$9*(1+$C$8/$C$9)^($C$7*$C$9)))</f>
        <v>1597.2857376640841</v>
      </c>
      <c r="F33" s="8">
        <f t="shared" si="2"/>
        <v>224365.981962096</v>
      </c>
      <c r="G33" s="15">
        <f t="shared" si="1"/>
        <v>223123.94236253857</v>
      </c>
    </row>
    <row r="34" spans="2:7" x14ac:dyDescent="0.25">
      <c r="B34" s="6">
        <v>23</v>
      </c>
      <c r="C34" s="8">
        <f t="shared" si="0"/>
        <v>1244.0061622567314</v>
      </c>
      <c r="D34" s="8">
        <f>F34*$C$8/$C$9</f>
        <v>353.2795754073527</v>
      </c>
      <c r="E34" s="15">
        <f>$C$6/(((1+$C$8/$C$9)^($C$7*$C$9)-1)/($C$8/$C$9*(1+$C$8/$C$9)^($C$7*$C$9)))</f>
        <v>1597.2857376640841</v>
      </c>
      <c r="F34" s="8">
        <f t="shared" si="2"/>
        <v>223123.94236253857</v>
      </c>
      <c r="G34" s="15">
        <f t="shared" si="1"/>
        <v>221879.93620028184</v>
      </c>
    </row>
    <row r="35" spans="2:7" x14ac:dyDescent="0.25">
      <c r="B35" s="6">
        <v>24</v>
      </c>
      <c r="C35" s="8">
        <f t="shared" si="0"/>
        <v>1245.9758386803046</v>
      </c>
      <c r="D35" s="8">
        <f>F35*$C$8/$C$9</f>
        <v>351.30989898377953</v>
      </c>
      <c r="E35" s="15">
        <f>$C$6/(((1+$C$8/$C$9)^($C$7*$C$9)-1)/($C$8/$C$9*(1+$C$8/$C$9)^($C$7*$C$9)))</f>
        <v>1597.2857376640841</v>
      </c>
      <c r="F35" s="8">
        <f t="shared" si="2"/>
        <v>221879.93620028184</v>
      </c>
      <c r="G35" s="15">
        <f t="shared" si="1"/>
        <v>220633.96036160152</v>
      </c>
    </row>
    <row r="36" spans="2:7" x14ac:dyDescent="0.25">
      <c r="B36" s="6">
        <v>25</v>
      </c>
      <c r="C36" s="8">
        <f t="shared" si="0"/>
        <v>1247.948633758215</v>
      </c>
      <c r="D36" s="8">
        <f>F36*$C$8/$C$9</f>
        <v>349.33710390586907</v>
      </c>
      <c r="E36" s="15">
        <f>$C$6/(((1+$C$8/$C$9)^($C$7*$C$9)-1)/($C$8/$C$9*(1+$C$8/$C$9)^($C$7*$C$9)))</f>
        <v>1597.2857376640841</v>
      </c>
      <c r="F36" s="8">
        <f t="shared" si="2"/>
        <v>220633.96036160152</v>
      </c>
      <c r="G36" s="15">
        <f t="shared" si="1"/>
        <v>219386.01172784332</v>
      </c>
    </row>
    <row r="37" spans="2:7" x14ac:dyDescent="0.25">
      <c r="B37" s="6">
        <v>26</v>
      </c>
      <c r="C37" s="8">
        <f t="shared" si="0"/>
        <v>1249.9245524283322</v>
      </c>
      <c r="D37" s="8">
        <f>F37*$C$8/$C$9</f>
        <v>347.36118523575192</v>
      </c>
      <c r="E37" s="15">
        <f>$C$6/(((1+$C$8/$C$9)^($C$7*$C$9)-1)/($C$8/$C$9*(1+$C$8/$C$9)^($C$7*$C$9)))</f>
        <v>1597.2857376640841</v>
      </c>
      <c r="F37" s="8">
        <f t="shared" si="2"/>
        <v>219386.01172784332</v>
      </c>
      <c r="G37" s="15">
        <f t="shared" si="1"/>
        <v>218136.08717541498</v>
      </c>
    </row>
    <row r="38" spans="2:7" x14ac:dyDescent="0.25">
      <c r="B38" s="6">
        <v>27</v>
      </c>
      <c r="C38" s="8">
        <f t="shared" si="0"/>
        <v>1251.9035996363436</v>
      </c>
      <c r="D38" s="8">
        <f>F38*$C$8/$C$9</f>
        <v>345.38213802774038</v>
      </c>
      <c r="E38" s="15">
        <f>$C$6/(((1+$C$8/$C$9)^($C$7*$C$9)-1)/($C$8/$C$9*(1+$C$8/$C$9)^($C$7*$C$9)))</f>
        <v>1597.2857376640841</v>
      </c>
      <c r="F38" s="8">
        <f t="shared" si="2"/>
        <v>218136.08717541498</v>
      </c>
      <c r="G38" s="15">
        <f t="shared" si="1"/>
        <v>216884.18357577865</v>
      </c>
    </row>
    <row r="39" spans="2:7" x14ac:dyDescent="0.25">
      <c r="B39" s="6">
        <v>28</v>
      </c>
      <c r="C39" s="8">
        <f t="shared" si="0"/>
        <v>1253.885780335768</v>
      </c>
      <c r="D39" s="8">
        <f>F39*$C$8/$C$9</f>
        <v>343.39995732831613</v>
      </c>
      <c r="E39" s="15">
        <f>$C$6/(((1+$C$8/$C$9)^($C$7*$C$9)-1)/($C$8/$C$9*(1+$C$8/$C$9)^($C$7*$C$9)))</f>
        <v>1597.2857376640841</v>
      </c>
      <c r="F39" s="8">
        <f t="shared" si="2"/>
        <v>216884.18357577865</v>
      </c>
      <c r="G39" s="15">
        <f t="shared" si="1"/>
        <v>215630.29779544286</v>
      </c>
    </row>
    <row r="40" spans="2:7" x14ac:dyDescent="0.25">
      <c r="B40" s="6">
        <v>29</v>
      </c>
      <c r="C40" s="8">
        <f t="shared" si="0"/>
        <v>1255.8710994879661</v>
      </c>
      <c r="D40" s="8">
        <f>F40*$C$8/$C$9</f>
        <v>341.41463817611788</v>
      </c>
      <c r="E40" s="15">
        <f>$C$6/(((1+$C$8/$C$9)^($C$7*$C$9)-1)/($C$8/$C$9*(1+$C$8/$C$9)^($C$7*$C$9)))</f>
        <v>1597.2857376640841</v>
      </c>
      <c r="F40" s="8">
        <f t="shared" si="2"/>
        <v>215630.29779544286</v>
      </c>
      <c r="G40" s="15">
        <f t="shared" si="1"/>
        <v>214374.4266959549</v>
      </c>
    </row>
    <row r="41" spans="2:7" x14ac:dyDescent="0.25">
      <c r="B41" s="6">
        <v>30</v>
      </c>
      <c r="C41" s="8">
        <f t="shared" si="0"/>
        <v>1257.8595620621554</v>
      </c>
      <c r="D41" s="8">
        <f>F41*$C$8/$C$9</f>
        <v>339.42617560192861</v>
      </c>
      <c r="E41" s="15">
        <f>$C$6/(((1+$C$8/$C$9)^($C$7*$C$9)-1)/($C$8/$C$9*(1+$C$8/$C$9)^($C$7*$C$9)))</f>
        <v>1597.2857376640841</v>
      </c>
      <c r="F41" s="8">
        <f t="shared" si="2"/>
        <v>214374.4266959549</v>
      </c>
      <c r="G41" s="15">
        <f t="shared" si="1"/>
        <v>213116.56713389274</v>
      </c>
    </row>
    <row r="42" spans="2:7" x14ac:dyDescent="0.25">
      <c r="B42" s="6">
        <v>31</v>
      </c>
      <c r="C42" s="8">
        <f t="shared" si="0"/>
        <v>1259.8511730354205</v>
      </c>
      <c r="D42" s="8">
        <f>F42*$C$8/$C$9</f>
        <v>337.43456462866351</v>
      </c>
      <c r="E42" s="15">
        <f>$C$6/(((1+$C$8/$C$9)^($C$7*$C$9)-1)/($C$8/$C$9*(1+$C$8/$C$9)^($C$7*$C$9)))</f>
        <v>1597.2857376640841</v>
      </c>
      <c r="F42" s="8">
        <f t="shared" si="2"/>
        <v>213116.56713389274</v>
      </c>
      <c r="G42" s="15">
        <f t="shared" si="1"/>
        <v>211856.71596085731</v>
      </c>
    </row>
    <row r="43" spans="2:7" x14ac:dyDescent="0.25">
      <c r="B43" s="6">
        <v>32</v>
      </c>
      <c r="C43" s="8">
        <f t="shared" si="0"/>
        <v>1261.8459373927267</v>
      </c>
      <c r="D43" s="8">
        <f>F43*$C$8/$C$9</f>
        <v>335.4398002713574</v>
      </c>
      <c r="E43" s="15">
        <f>$C$6/(((1+$C$8/$C$9)^($C$7*$C$9)-1)/($C$8/$C$9*(1+$C$8/$C$9)^($C$7*$C$9)))</f>
        <v>1597.2857376640841</v>
      </c>
      <c r="F43" s="8">
        <f t="shared" si="2"/>
        <v>211856.71596085731</v>
      </c>
      <c r="G43" s="15">
        <f t="shared" si="1"/>
        <v>210594.87002346458</v>
      </c>
    </row>
    <row r="44" spans="2:7" x14ac:dyDescent="0.25">
      <c r="B44" s="6">
        <v>33</v>
      </c>
      <c r="C44" s="8">
        <f t="shared" si="0"/>
        <v>1263.8438601269318</v>
      </c>
      <c r="D44" s="8">
        <f>F44*$C$8/$C$9</f>
        <v>333.44187753715227</v>
      </c>
      <c r="E44" s="15">
        <f>$C$6/(((1+$C$8/$C$9)^($C$7*$C$9)-1)/($C$8/$C$9*(1+$C$8/$C$9)^($C$7*$C$9)))</f>
        <v>1597.2857376640841</v>
      </c>
      <c r="F44" s="8">
        <f t="shared" si="2"/>
        <v>210594.87002346458</v>
      </c>
      <c r="G44" s="15">
        <f t="shared" si="1"/>
        <v>209331.02616333764</v>
      </c>
    </row>
    <row r="45" spans="2:7" x14ac:dyDescent="0.25">
      <c r="B45" s="6">
        <v>34</v>
      </c>
      <c r="C45" s="8">
        <f t="shared" si="0"/>
        <v>1265.8449462387996</v>
      </c>
      <c r="D45" s="8">
        <f>F45*$C$8/$C$9</f>
        <v>331.44079142528454</v>
      </c>
      <c r="E45" s="15">
        <f>$C$6/(((1+$C$8/$C$9)^($C$7*$C$9)-1)/($C$8/$C$9*(1+$C$8/$C$9)^($C$7*$C$9)))</f>
        <v>1597.2857376640841</v>
      </c>
      <c r="F45" s="8">
        <f t="shared" si="2"/>
        <v>209331.02616333764</v>
      </c>
      <c r="G45" s="15">
        <f t="shared" si="1"/>
        <v>208065.18121709884</v>
      </c>
    </row>
    <row r="46" spans="2:7" x14ac:dyDescent="0.25">
      <c r="B46" s="6">
        <v>35</v>
      </c>
      <c r="C46" s="8">
        <f t="shared" si="0"/>
        <v>1267.849200737011</v>
      </c>
      <c r="D46" s="8">
        <f>F46*$C$8/$C$9</f>
        <v>329.43653692707318</v>
      </c>
      <c r="E46" s="15">
        <f>$C$6/(((1+$C$8/$C$9)^($C$7*$C$9)-1)/($C$8/$C$9*(1+$C$8/$C$9)^($C$7*$C$9)))</f>
        <v>1597.2857376640841</v>
      </c>
      <c r="F46" s="8">
        <f t="shared" si="2"/>
        <v>208065.18121709884</v>
      </c>
      <c r="G46" s="15">
        <f t="shared" si="1"/>
        <v>206797.33201636182</v>
      </c>
    </row>
    <row r="47" spans="2:7" x14ac:dyDescent="0.25">
      <c r="B47" s="6">
        <v>36</v>
      </c>
      <c r="C47" s="8">
        <f t="shared" si="0"/>
        <v>1269.8566286381779</v>
      </c>
      <c r="D47" s="8">
        <f>F47*$C$8/$C$9</f>
        <v>327.4291090259062</v>
      </c>
      <c r="E47" s="15">
        <f>$C$6/(((1+$C$8/$C$9)^($C$7*$C$9)-1)/($C$8/$C$9*(1+$C$8/$C$9)^($C$7*$C$9)))</f>
        <v>1597.2857376640841</v>
      </c>
      <c r="F47" s="8">
        <f t="shared" si="2"/>
        <v>206797.33201636182</v>
      </c>
      <c r="G47" s="15">
        <f t="shared" si="1"/>
        <v>205527.47538772365</v>
      </c>
    </row>
    <row r="48" spans="2:7" x14ac:dyDescent="0.25">
      <c r="B48" s="6">
        <v>37</v>
      </c>
      <c r="C48" s="8">
        <f t="shared" si="0"/>
        <v>1271.867234966855</v>
      </c>
      <c r="D48" s="8">
        <f>F48*$C$8/$C$9</f>
        <v>325.41850269722909</v>
      </c>
      <c r="E48" s="15">
        <f>$C$6/(((1+$C$8/$C$9)^($C$7*$C$9)-1)/($C$8/$C$9*(1+$C$8/$C$9)^($C$7*$C$9)))</f>
        <v>1597.2857376640841</v>
      </c>
      <c r="F48" s="8">
        <f t="shared" si="2"/>
        <v>205527.47538772365</v>
      </c>
      <c r="G48" s="15">
        <f t="shared" si="1"/>
        <v>204255.60815275679</v>
      </c>
    </row>
    <row r="49" spans="2:7" x14ac:dyDescent="0.25">
      <c r="B49" s="6">
        <v>38</v>
      </c>
      <c r="C49" s="8">
        <f t="shared" si="0"/>
        <v>1273.8810247555525</v>
      </c>
      <c r="D49" s="8">
        <f>F49*$C$8/$C$9</f>
        <v>323.40471290853156</v>
      </c>
      <c r="E49" s="15">
        <f>$C$6/(((1+$C$8/$C$9)^($C$7*$C$9)-1)/($C$8/$C$9*(1+$C$8/$C$9)^($C$7*$C$9)))</f>
        <v>1597.2857376640841</v>
      </c>
      <c r="F49" s="8">
        <f t="shared" si="2"/>
        <v>204255.60815275679</v>
      </c>
      <c r="G49" s="15">
        <f t="shared" si="1"/>
        <v>202981.72712800122</v>
      </c>
    </row>
    <row r="50" spans="2:7" x14ac:dyDescent="0.25">
      <c r="B50" s="6">
        <v>39</v>
      </c>
      <c r="C50" s="8">
        <f t="shared" si="0"/>
        <v>1275.8980030447487</v>
      </c>
      <c r="D50" s="8">
        <f>F50*$C$8/$C$9</f>
        <v>321.38773461933528</v>
      </c>
      <c r="E50" s="15">
        <f>$C$6/(((1+$C$8/$C$9)^($C$7*$C$9)-1)/($C$8/$C$9*(1+$C$8/$C$9)^($C$7*$C$9)))</f>
        <v>1597.2857376640841</v>
      </c>
      <c r="F50" s="8">
        <f t="shared" si="2"/>
        <v>202981.72712800122</v>
      </c>
      <c r="G50" s="15">
        <f t="shared" si="1"/>
        <v>201705.82912495648</v>
      </c>
    </row>
    <row r="51" spans="2:7" x14ac:dyDescent="0.25">
      <c r="B51" s="6">
        <v>40</v>
      </c>
      <c r="C51" s="8">
        <f t="shared" si="0"/>
        <v>1277.918174882903</v>
      </c>
      <c r="D51" s="8">
        <f>F51*$C$8/$C$9</f>
        <v>319.36756278118111</v>
      </c>
      <c r="E51" s="15">
        <f>$C$6/(((1+$C$8/$C$9)^($C$7*$C$9)-1)/($C$8/$C$9*(1+$C$8/$C$9)^($C$7*$C$9)))</f>
        <v>1597.2857376640841</v>
      </c>
      <c r="F51" s="8">
        <f t="shared" si="2"/>
        <v>201705.82912495648</v>
      </c>
      <c r="G51" s="15">
        <f t="shared" si="1"/>
        <v>200427.91095007356</v>
      </c>
    </row>
    <row r="52" spans="2:7" x14ac:dyDescent="0.25">
      <c r="B52" s="6">
        <v>41</v>
      </c>
      <c r="C52" s="8">
        <f t="shared" si="0"/>
        <v>1279.9415453264676</v>
      </c>
      <c r="D52" s="8">
        <f>F52*$C$8/$C$9</f>
        <v>317.34419233761645</v>
      </c>
      <c r="E52" s="15">
        <f>$C$6/(((1+$C$8/$C$9)^($C$7*$C$9)-1)/($C$8/$C$9*(1+$C$8/$C$9)^($C$7*$C$9)))</f>
        <v>1597.2857376640841</v>
      </c>
      <c r="F52" s="8">
        <f t="shared" si="2"/>
        <v>200427.91095007356</v>
      </c>
      <c r="G52" s="15">
        <f t="shared" si="1"/>
        <v>199147.9694047471</v>
      </c>
    </row>
    <row r="53" spans="2:7" x14ac:dyDescent="0.25">
      <c r="B53" s="6">
        <v>42</v>
      </c>
      <c r="C53" s="8">
        <f t="shared" si="0"/>
        <v>1281.9681194399011</v>
      </c>
      <c r="D53" s="8">
        <f>F53*$C$8/$C$9</f>
        <v>315.31761822418292</v>
      </c>
      <c r="E53" s="15">
        <f>$C$6/(((1+$C$8/$C$9)^($C$7*$C$9)-1)/($C$8/$C$9*(1+$C$8/$C$9)^($C$7*$C$9)))</f>
        <v>1597.2857376640841</v>
      </c>
      <c r="F53" s="8">
        <f t="shared" si="2"/>
        <v>199147.9694047471</v>
      </c>
      <c r="G53" s="15">
        <f t="shared" si="1"/>
        <v>197866.0012853072</v>
      </c>
    </row>
    <row r="54" spans="2:7" x14ac:dyDescent="0.25">
      <c r="B54" s="6">
        <v>43</v>
      </c>
      <c r="C54" s="8">
        <f t="shared" si="0"/>
        <v>1283.9979022956811</v>
      </c>
      <c r="D54" s="8">
        <f>F54*$C$8/$C$9</f>
        <v>313.28783536840302</v>
      </c>
      <c r="E54" s="15">
        <f>$C$6/(((1+$C$8/$C$9)^($C$7*$C$9)-1)/($C$8/$C$9*(1+$C$8/$C$9)^($C$7*$C$9)))</f>
        <v>1597.2857376640841</v>
      </c>
      <c r="F54" s="8">
        <f t="shared" si="2"/>
        <v>197866.0012853072</v>
      </c>
      <c r="G54" s="15">
        <f t="shared" si="1"/>
        <v>196582.00338301153</v>
      </c>
    </row>
    <row r="55" spans="2:7" x14ac:dyDescent="0.25">
      <c r="B55" s="6">
        <v>44</v>
      </c>
      <c r="C55" s="8">
        <f t="shared" si="0"/>
        <v>1286.0308989743157</v>
      </c>
      <c r="D55" s="8">
        <f>F55*$C$8/$C$9</f>
        <v>311.25483868976823</v>
      </c>
      <c r="E55" s="15">
        <f>$C$6/(((1+$C$8/$C$9)^($C$7*$C$9)-1)/($C$8/$C$9*(1+$C$8/$C$9)^($C$7*$C$9)))</f>
        <v>1597.2857376640841</v>
      </c>
      <c r="F55" s="8">
        <f t="shared" si="2"/>
        <v>196582.00338301153</v>
      </c>
      <c r="G55" s="15">
        <f t="shared" si="1"/>
        <v>195295.97248403722</v>
      </c>
    </row>
    <row r="56" spans="2:7" x14ac:dyDescent="0.25">
      <c r="B56" s="6">
        <v>45</v>
      </c>
      <c r="C56" s="8">
        <f t="shared" si="0"/>
        <v>1288.0671145643585</v>
      </c>
      <c r="D56" s="8">
        <f>F56*$C$8/$C$9</f>
        <v>309.21862309972556</v>
      </c>
      <c r="E56" s="15">
        <f>$C$6/(((1+$C$8/$C$9)^($C$7*$C$9)-1)/($C$8/$C$9*(1+$C$8/$C$9)^($C$7*$C$9)))</f>
        <v>1597.2857376640841</v>
      </c>
      <c r="F56" s="8">
        <f t="shared" si="2"/>
        <v>195295.97248403722</v>
      </c>
      <c r="G56" s="15">
        <f t="shared" si="1"/>
        <v>194007.90536947286</v>
      </c>
    </row>
    <row r="57" spans="2:7" x14ac:dyDescent="0.25">
      <c r="B57" s="6">
        <v>46</v>
      </c>
      <c r="C57" s="8">
        <f t="shared" si="0"/>
        <v>1290.1065541624187</v>
      </c>
      <c r="D57" s="8">
        <f>F57*$C$8/$C$9</f>
        <v>307.17918350166536</v>
      </c>
      <c r="E57" s="15">
        <f>$C$6/(((1+$C$8/$C$9)^($C$7*$C$9)-1)/($C$8/$C$9*(1+$C$8/$C$9)^($C$7*$C$9)))</f>
        <v>1597.2857376640841</v>
      </c>
      <c r="F57" s="8">
        <f t="shared" si="2"/>
        <v>194007.90536947286</v>
      </c>
      <c r="G57" s="15">
        <f t="shared" si="1"/>
        <v>192717.79881531044</v>
      </c>
    </row>
    <row r="58" spans="2:7" x14ac:dyDescent="0.25">
      <c r="B58" s="6">
        <v>47</v>
      </c>
      <c r="C58" s="8">
        <f t="shared" si="0"/>
        <v>1292.1492228731759</v>
      </c>
      <c r="D58" s="8">
        <f>F58*$C$8/$C$9</f>
        <v>305.13651479090817</v>
      </c>
      <c r="E58" s="15">
        <f>$C$6/(((1+$C$8/$C$9)^($C$7*$C$9)-1)/($C$8/$C$9*(1+$C$8/$C$9)^($C$7*$C$9)))</f>
        <v>1597.2857376640841</v>
      </c>
      <c r="F58" s="8">
        <f t="shared" si="2"/>
        <v>192717.79881531044</v>
      </c>
      <c r="G58" s="15">
        <f t="shared" si="1"/>
        <v>191425.64959243726</v>
      </c>
    </row>
    <row r="59" spans="2:7" x14ac:dyDescent="0.25">
      <c r="B59" s="6">
        <v>48</v>
      </c>
      <c r="C59" s="8">
        <f t="shared" si="0"/>
        <v>1294.1951258093918</v>
      </c>
      <c r="D59" s="8">
        <f>F59*$C$8/$C$9</f>
        <v>303.09061185469233</v>
      </c>
      <c r="E59" s="15">
        <f>$C$6/(((1+$C$8/$C$9)^($C$7*$C$9)-1)/($C$8/$C$9*(1+$C$8/$C$9)^($C$7*$C$9)))</f>
        <v>1597.2857376640841</v>
      </c>
      <c r="F59" s="8">
        <f t="shared" si="2"/>
        <v>191425.64959243726</v>
      </c>
      <c r="G59" s="15">
        <f t="shared" si="1"/>
        <v>190131.45446662785</v>
      </c>
    </row>
    <row r="60" spans="2:7" x14ac:dyDescent="0.25">
      <c r="B60" s="6">
        <v>49</v>
      </c>
      <c r="C60" s="8">
        <f t="shared" si="0"/>
        <v>1296.2442680919232</v>
      </c>
      <c r="D60" s="8">
        <f>F60*$C$8/$C$9</f>
        <v>301.04146957216079</v>
      </c>
      <c r="E60" s="15">
        <f>$C$6/(((1+$C$8/$C$9)^($C$7*$C$9)-1)/($C$8/$C$9*(1+$C$8/$C$9)^($C$7*$C$9)))</f>
        <v>1597.2857376640841</v>
      </c>
      <c r="F60" s="8">
        <f t="shared" si="2"/>
        <v>190131.45446662785</v>
      </c>
      <c r="G60" s="15">
        <f t="shared" si="1"/>
        <v>188835.21019853593</v>
      </c>
    </row>
    <row r="61" spans="2:7" x14ac:dyDescent="0.25">
      <c r="B61" s="6">
        <v>50</v>
      </c>
      <c r="C61" s="8">
        <f t="shared" si="0"/>
        <v>1298.2966548497357</v>
      </c>
      <c r="D61" s="8">
        <f>F61*$C$8/$C$9</f>
        <v>298.98908281434854</v>
      </c>
      <c r="E61" s="15">
        <f>$C$6/(((1+$C$8/$C$9)^($C$7*$C$9)-1)/($C$8/$C$9*(1+$C$8/$C$9)^($C$7*$C$9)))</f>
        <v>1597.2857376640841</v>
      </c>
      <c r="F61" s="8">
        <f t="shared" si="2"/>
        <v>188835.21019853593</v>
      </c>
      <c r="G61" s="15">
        <f t="shared" si="1"/>
        <v>187536.91354368618</v>
      </c>
    </row>
    <row r="62" spans="2:7" x14ac:dyDescent="0.25">
      <c r="B62" s="6">
        <v>51</v>
      </c>
      <c r="C62" s="8">
        <f t="shared" si="0"/>
        <v>1300.3522912199144</v>
      </c>
      <c r="D62" s="8">
        <f>F62*$C$8/$C$9</f>
        <v>296.93344644416976</v>
      </c>
      <c r="E62" s="15">
        <f>$C$6/(((1+$C$8/$C$9)^($C$7*$C$9)-1)/($C$8/$C$9*(1+$C$8/$C$9)^($C$7*$C$9)))</f>
        <v>1597.2857376640841</v>
      </c>
      <c r="F62" s="8">
        <f t="shared" si="2"/>
        <v>187536.91354368618</v>
      </c>
      <c r="G62" s="15">
        <f t="shared" si="1"/>
        <v>186236.56125246626</v>
      </c>
    </row>
    <row r="63" spans="2:7" x14ac:dyDescent="0.25">
      <c r="B63" s="6">
        <v>52</v>
      </c>
      <c r="C63" s="8">
        <f t="shared" si="0"/>
        <v>1302.4111823476792</v>
      </c>
      <c r="D63" s="8">
        <f>F63*$C$8/$C$9</f>
        <v>294.87455531640489</v>
      </c>
      <c r="E63" s="15">
        <f>$C$6/(((1+$C$8/$C$9)^($C$7*$C$9)-1)/($C$8/$C$9*(1+$C$8/$C$9)^($C$7*$C$9)))</f>
        <v>1597.2857376640841</v>
      </c>
      <c r="F63" s="8">
        <f t="shared" si="2"/>
        <v>186236.56125246626</v>
      </c>
      <c r="G63" s="15">
        <f t="shared" si="1"/>
        <v>184934.15007011857</v>
      </c>
    </row>
    <row r="64" spans="2:7" x14ac:dyDescent="0.25">
      <c r="B64" s="6">
        <v>53</v>
      </c>
      <c r="C64" s="8">
        <f t="shared" si="0"/>
        <v>1304.4733333863965</v>
      </c>
      <c r="D64" s="8">
        <f>F64*$C$8/$C$9</f>
        <v>292.81240427768773</v>
      </c>
      <c r="E64" s="15">
        <f>$C$6/(((1+$C$8/$C$9)^($C$7*$C$9)-1)/($C$8/$C$9*(1+$C$8/$C$9)^($C$7*$C$9)))</f>
        <v>1597.2857376640841</v>
      </c>
      <c r="F64" s="8">
        <f t="shared" si="2"/>
        <v>184934.15007011857</v>
      </c>
      <c r="G64" s="15">
        <f t="shared" si="1"/>
        <v>183629.67673673219</v>
      </c>
    </row>
    <row r="65" spans="2:7" x14ac:dyDescent="0.25">
      <c r="B65" s="6">
        <v>54</v>
      </c>
      <c r="C65" s="8">
        <f t="shared" si="0"/>
        <v>1306.5387494975914</v>
      </c>
      <c r="D65" s="8">
        <f>F65*$C$8/$C$9</f>
        <v>290.7469881664926</v>
      </c>
      <c r="E65" s="15">
        <f>$C$6/(((1+$C$8/$C$9)^($C$7*$C$9)-1)/($C$8/$C$9*(1+$C$8/$C$9)^($C$7*$C$9)))</f>
        <v>1597.2857376640841</v>
      </c>
      <c r="F65" s="8">
        <f t="shared" si="2"/>
        <v>183629.67673673219</v>
      </c>
      <c r="G65" s="15">
        <f t="shared" si="1"/>
        <v>182323.1379872346</v>
      </c>
    </row>
    <row r="66" spans="2:7" x14ac:dyDescent="0.25">
      <c r="B66" s="6">
        <v>55</v>
      </c>
      <c r="C66" s="8">
        <f t="shared" si="0"/>
        <v>1308.6074358509627</v>
      </c>
      <c r="D66" s="8">
        <f>F66*$C$8/$C$9</f>
        <v>288.67830181312144</v>
      </c>
      <c r="E66" s="15">
        <f>$C$6/(((1+$C$8/$C$9)^($C$7*$C$9)-1)/($C$8/$C$9*(1+$C$8/$C$9)^($C$7*$C$9)))</f>
        <v>1597.2857376640841</v>
      </c>
      <c r="F66" s="8">
        <f t="shared" si="2"/>
        <v>182323.1379872346</v>
      </c>
      <c r="G66" s="15">
        <f t="shared" si="1"/>
        <v>181014.53055138365</v>
      </c>
    </row>
    <row r="67" spans="2:7" x14ac:dyDescent="0.25">
      <c r="B67" s="6">
        <v>56</v>
      </c>
      <c r="C67" s="8">
        <f t="shared" si="0"/>
        <v>1310.6793976243932</v>
      </c>
      <c r="D67" s="8">
        <f>F67*$C$8/$C$9</f>
        <v>286.60634003969079</v>
      </c>
      <c r="E67" s="15">
        <f>$C$6/(((1+$C$8/$C$9)^($C$7*$C$9)-1)/($C$8/$C$9*(1+$C$8/$C$9)^($C$7*$C$9)))</f>
        <v>1597.2857376640841</v>
      </c>
      <c r="F67" s="8">
        <f t="shared" si="2"/>
        <v>181014.53055138365</v>
      </c>
      <c r="G67" s="15">
        <f t="shared" si="1"/>
        <v>179703.85115375926</v>
      </c>
    </row>
    <row r="68" spans="2:7" x14ac:dyDescent="0.25">
      <c r="B68" s="6">
        <v>57</v>
      </c>
      <c r="C68" s="8">
        <f t="shared" si="0"/>
        <v>1312.7546400039653</v>
      </c>
      <c r="D68" s="8">
        <f>F68*$C$8/$C$9</f>
        <v>284.5310976601188</v>
      </c>
      <c r="E68" s="15">
        <f>$C$6/(((1+$C$8/$C$9)^($C$7*$C$9)-1)/($C$8/$C$9*(1+$C$8/$C$9)^($C$7*$C$9)))</f>
        <v>1597.2857376640841</v>
      </c>
      <c r="F68" s="8">
        <f t="shared" si="2"/>
        <v>179703.85115375926</v>
      </c>
      <c r="G68" s="15">
        <f t="shared" si="1"/>
        <v>178391.0965137553</v>
      </c>
    </row>
    <row r="69" spans="2:7" x14ac:dyDescent="0.25">
      <c r="B69" s="6">
        <v>58</v>
      </c>
      <c r="C69" s="8">
        <f t="shared" si="0"/>
        <v>1314.8331681839716</v>
      </c>
      <c r="D69" s="8">
        <f>F69*$C$8/$C$9</f>
        <v>282.45256948011257</v>
      </c>
      <c r="E69" s="15">
        <f>$C$6/(((1+$C$8/$C$9)^($C$7*$C$9)-1)/($C$8/$C$9*(1+$C$8/$C$9)^($C$7*$C$9)))</f>
        <v>1597.2857376640841</v>
      </c>
      <c r="F69" s="8">
        <f t="shared" si="2"/>
        <v>178391.0965137553</v>
      </c>
      <c r="G69" s="15">
        <f t="shared" si="1"/>
        <v>177076.26334557132</v>
      </c>
    </row>
    <row r="70" spans="2:7" x14ac:dyDescent="0.25">
      <c r="B70" s="6">
        <v>59</v>
      </c>
      <c r="C70" s="8">
        <f t="shared" si="0"/>
        <v>1316.9149873669294</v>
      </c>
      <c r="D70" s="8">
        <f>F70*$C$8/$C$9</f>
        <v>280.37075029715459</v>
      </c>
      <c r="E70" s="15">
        <f>$C$6/(((1+$C$8/$C$9)^($C$7*$C$9)-1)/($C$8/$C$9*(1+$C$8/$C$9)^($C$7*$C$9)))</f>
        <v>1597.2857376640841</v>
      </c>
      <c r="F70" s="8">
        <f t="shared" si="2"/>
        <v>177076.26334557132</v>
      </c>
      <c r="G70" s="15">
        <f t="shared" si="1"/>
        <v>175759.34835820438</v>
      </c>
    </row>
    <row r="71" spans="2:7" x14ac:dyDescent="0.25">
      <c r="B71" s="6">
        <v>60</v>
      </c>
      <c r="C71" s="8">
        <f t="shared" si="0"/>
        <v>1319.0001027635938</v>
      </c>
      <c r="D71" s="8">
        <f>F71*$C$8/$C$9</f>
        <v>278.28563490049027</v>
      </c>
      <c r="E71" s="15">
        <f>$C$6/(((1+$C$8/$C$9)^($C$7*$C$9)-1)/($C$8/$C$9*(1+$C$8/$C$9)^($C$7*$C$9)))</f>
        <v>1597.2857376640841</v>
      </c>
      <c r="F71" s="8">
        <f t="shared" si="2"/>
        <v>175759.34835820438</v>
      </c>
      <c r="G71" s="15">
        <f t="shared" si="1"/>
        <v>174440.3482554408</v>
      </c>
    </row>
    <row r="72" spans="2:7" x14ac:dyDescent="0.25">
      <c r="B72" s="6">
        <v>61</v>
      </c>
      <c r="C72" s="8">
        <f t="shared" si="0"/>
        <v>1321.0885195929695</v>
      </c>
      <c r="D72" s="8">
        <f>F72*$C$8/$C$9</f>
        <v>276.19721807111461</v>
      </c>
      <c r="E72" s="15">
        <f>$C$6/(((1+$C$8/$C$9)^($C$7*$C$9)-1)/($C$8/$C$9*(1+$C$8/$C$9)^($C$7*$C$9)))</f>
        <v>1597.2857376640841</v>
      </c>
      <c r="F72" s="8">
        <f t="shared" ref="F72:F86" si="3">G71</f>
        <v>174440.3482554408</v>
      </c>
      <c r="G72" s="15">
        <f t="shared" si="1"/>
        <v>173119.25973584782</v>
      </c>
    </row>
    <row r="73" spans="2:7" x14ac:dyDescent="0.25">
      <c r="B73" s="6">
        <v>62</v>
      </c>
      <c r="C73" s="8">
        <f t="shared" si="0"/>
        <v>1323.180243082325</v>
      </c>
      <c r="D73" s="8">
        <f>F73*$C$8/$C$9</f>
        <v>274.10549458175905</v>
      </c>
      <c r="E73" s="15">
        <f>$C$6/(((1+$C$8/$C$9)^($C$7*$C$9)-1)/($C$8/$C$9*(1+$C$8/$C$9)^($C$7*$C$9)))</f>
        <v>1597.2857376640841</v>
      </c>
      <c r="F73" s="8">
        <f t="shared" si="3"/>
        <v>173119.25973584782</v>
      </c>
      <c r="G73" s="15">
        <f t="shared" si="1"/>
        <v>171796.07949276551</v>
      </c>
    </row>
    <row r="74" spans="2:7" x14ac:dyDescent="0.25">
      <c r="B74" s="6">
        <v>63</v>
      </c>
      <c r="C74" s="8">
        <f t="shared" si="0"/>
        <v>1325.2752784672055</v>
      </c>
      <c r="D74" s="8">
        <f>F74*$C$8/$C$9</f>
        <v>272.01045919687868</v>
      </c>
      <c r="E74" s="15">
        <f>$C$6/(((1+$C$8/$C$9)^($C$7*$C$9)-1)/($C$8/$C$9*(1+$C$8/$C$9)^($C$7*$C$9)))</f>
        <v>1597.2857376640841</v>
      </c>
      <c r="F74" s="8">
        <f t="shared" si="3"/>
        <v>171796.07949276551</v>
      </c>
      <c r="G74" s="15">
        <f t="shared" si="1"/>
        <v>170470.80421429829</v>
      </c>
    </row>
    <row r="75" spans="2:7" x14ac:dyDescent="0.25">
      <c r="B75" s="6">
        <v>64</v>
      </c>
      <c r="C75" s="8">
        <f t="shared" si="0"/>
        <v>1327.3736309914452</v>
      </c>
      <c r="D75" s="8">
        <f>F75*$C$8/$C$9</f>
        <v>269.91210667263891</v>
      </c>
      <c r="E75" s="15">
        <f>$C$6/(((1+$C$8/$C$9)^($C$7*$C$9)-1)/($C$8/$C$9*(1+$C$8/$C$9)^($C$7*$C$9)))</f>
        <v>1597.2857376640841</v>
      </c>
      <c r="F75" s="8">
        <f t="shared" si="3"/>
        <v>170470.80421429829</v>
      </c>
      <c r="G75" s="15">
        <f t="shared" si="1"/>
        <v>169143.43058330685</v>
      </c>
    </row>
    <row r="76" spans="2:7" x14ac:dyDescent="0.25">
      <c r="B76" s="6">
        <v>65</v>
      </c>
      <c r="C76" s="8">
        <f t="shared" si="0"/>
        <v>1329.4753059071816</v>
      </c>
      <c r="D76" s="8">
        <f>F76*$C$8/$C$9</f>
        <v>267.81043175690252</v>
      </c>
      <c r="E76" s="15">
        <f>$C$6/(((1+$C$8/$C$9)^($C$7*$C$9)-1)/($C$8/$C$9*(1+$C$8/$C$9)^($C$7*$C$9)))</f>
        <v>1597.2857376640841</v>
      </c>
      <c r="F76" s="8">
        <f t="shared" si="3"/>
        <v>169143.43058330685</v>
      </c>
      <c r="G76" s="15">
        <f t="shared" si="1"/>
        <v>167813.95527739965</v>
      </c>
    </row>
    <row r="77" spans="2:7" x14ac:dyDescent="0.25">
      <c r="B77" s="6">
        <v>66</v>
      </c>
      <c r="C77" s="8">
        <f t="shared" ref="C77:C140" si="4">E77-D77</f>
        <v>1331.5803084748679</v>
      </c>
      <c r="D77" s="8">
        <f>F77*$C$8/$C$9</f>
        <v>265.70542918921609</v>
      </c>
      <c r="E77" s="15">
        <f>$C$6/(((1+$C$8/$C$9)^($C$7*$C$9)-1)/($C$8/$C$9*(1+$C$8/$C$9)^($C$7*$C$9)))</f>
        <v>1597.2857376640841</v>
      </c>
      <c r="F77" s="8">
        <f t="shared" si="3"/>
        <v>167813.95527739965</v>
      </c>
      <c r="G77" s="15">
        <f t="shared" ref="G77:G140" si="5">F77-C77</f>
        <v>166482.37496892479</v>
      </c>
    </row>
    <row r="78" spans="2:7" x14ac:dyDescent="0.25">
      <c r="B78" s="6">
        <v>67</v>
      </c>
      <c r="C78" s="8">
        <f t="shared" si="4"/>
        <v>1333.6886439632865</v>
      </c>
      <c r="D78" s="8">
        <f>F78*$C$8/$C$9</f>
        <v>263.59709370079759</v>
      </c>
      <c r="E78" s="15">
        <f>$C$6/(((1+$C$8/$C$9)^($C$7*$C$9)-1)/($C$8/$C$9*(1+$C$8/$C$9)^($C$7*$C$9)))</f>
        <v>1597.2857376640841</v>
      </c>
      <c r="F78" s="8">
        <f t="shared" si="3"/>
        <v>166482.37496892479</v>
      </c>
      <c r="G78" s="15">
        <f t="shared" si="5"/>
        <v>165148.68632496151</v>
      </c>
    </row>
    <row r="79" spans="2:7" x14ac:dyDescent="0.25">
      <c r="B79" s="6">
        <v>68</v>
      </c>
      <c r="C79" s="8">
        <f t="shared" si="4"/>
        <v>1335.8003176495617</v>
      </c>
      <c r="D79" s="8">
        <f>F79*$C$8/$C$9</f>
        <v>261.48542001452239</v>
      </c>
      <c r="E79" s="15">
        <f>$C$6/(((1+$C$8/$C$9)^($C$7*$C$9)-1)/($C$8/$C$9*(1+$C$8/$C$9)^($C$7*$C$9)))</f>
        <v>1597.2857376640841</v>
      </c>
      <c r="F79" s="8">
        <f t="shared" si="3"/>
        <v>165148.68632496151</v>
      </c>
      <c r="G79" s="15">
        <f t="shared" si="5"/>
        <v>163812.88600731196</v>
      </c>
    </row>
    <row r="80" spans="2:7" x14ac:dyDescent="0.25">
      <c r="B80" s="6">
        <v>69</v>
      </c>
      <c r="C80" s="8">
        <f t="shared" si="4"/>
        <v>1337.9153348191735</v>
      </c>
      <c r="D80" s="8">
        <f>F80*$C$8/$C$9</f>
        <v>259.37040284491059</v>
      </c>
      <c r="E80" s="15">
        <f>$C$6/(((1+$C$8/$C$9)^($C$7*$C$9)-1)/($C$8/$C$9*(1+$C$8/$C$9)^($C$7*$C$9)))</f>
        <v>1597.2857376640841</v>
      </c>
      <c r="F80" s="8">
        <f t="shared" si="3"/>
        <v>163812.88600731196</v>
      </c>
      <c r="G80" s="15">
        <f t="shared" si="5"/>
        <v>162474.97067249278</v>
      </c>
    </row>
    <row r="81" spans="2:7" x14ac:dyDescent="0.25">
      <c r="B81" s="6">
        <v>70</v>
      </c>
      <c r="C81" s="8">
        <f t="shared" si="4"/>
        <v>1340.0337007659705</v>
      </c>
      <c r="D81" s="8">
        <f>F81*$C$8/$C$9</f>
        <v>257.25203689811354</v>
      </c>
      <c r="E81" s="15">
        <f>$C$6/(((1+$C$8/$C$9)^($C$7*$C$9)-1)/($C$8/$C$9*(1+$C$8/$C$9)^($C$7*$C$9)))</f>
        <v>1597.2857376640841</v>
      </c>
      <c r="F81" s="8">
        <f t="shared" si="3"/>
        <v>162474.97067249278</v>
      </c>
      <c r="G81" s="15">
        <f t="shared" si="5"/>
        <v>161134.9369717268</v>
      </c>
    </row>
    <row r="82" spans="2:7" x14ac:dyDescent="0.25">
      <c r="B82" s="6">
        <v>71</v>
      </c>
      <c r="C82" s="8">
        <f t="shared" si="4"/>
        <v>1342.1554207921833</v>
      </c>
      <c r="D82" s="8">
        <f>F82*$C$8/$C$9</f>
        <v>255.13031687190076</v>
      </c>
      <c r="E82" s="15">
        <f>$C$6/(((1+$C$8/$C$9)^($C$7*$C$9)-1)/($C$8/$C$9*(1+$C$8/$C$9)^($C$7*$C$9)))</f>
        <v>1597.2857376640841</v>
      </c>
      <c r="F82" s="8">
        <f t="shared" si="3"/>
        <v>161134.9369717268</v>
      </c>
      <c r="G82" s="15">
        <f t="shared" si="5"/>
        <v>159792.78155093463</v>
      </c>
    </row>
    <row r="83" spans="2:7" x14ac:dyDescent="0.25">
      <c r="B83" s="6">
        <v>72</v>
      </c>
      <c r="C83" s="8">
        <f t="shared" si="4"/>
        <v>1344.2805002084376</v>
      </c>
      <c r="D83" s="8">
        <f>F83*$C$8/$C$9</f>
        <v>253.00523745564647</v>
      </c>
      <c r="E83" s="15">
        <f>$C$6/(((1+$C$8/$C$9)^($C$7*$C$9)-1)/($C$8/$C$9*(1+$C$8/$C$9)^($C$7*$C$9)))</f>
        <v>1597.2857376640841</v>
      </c>
      <c r="F83" s="8">
        <f t="shared" si="3"/>
        <v>159792.78155093463</v>
      </c>
      <c r="G83" s="15">
        <f t="shared" si="5"/>
        <v>158448.50105072619</v>
      </c>
    </row>
    <row r="84" spans="2:7" x14ac:dyDescent="0.25">
      <c r="B84" s="6">
        <v>73</v>
      </c>
      <c r="C84" s="8">
        <f t="shared" si="4"/>
        <v>1346.4089443337675</v>
      </c>
      <c r="D84" s="8">
        <f>F84*$C$8/$C$9</f>
        <v>250.87679333031645</v>
      </c>
      <c r="E84" s="15">
        <f>$C$6/(((1+$C$8/$C$9)^($C$7*$C$9)-1)/($C$8/$C$9*(1+$C$8/$C$9)^($C$7*$C$9)))</f>
        <v>1597.2857376640841</v>
      </c>
      <c r="F84" s="8">
        <f t="shared" si="3"/>
        <v>158448.50105072619</v>
      </c>
      <c r="G84" s="15">
        <f t="shared" si="5"/>
        <v>157102.09210639243</v>
      </c>
    </row>
    <row r="85" spans="2:7" x14ac:dyDescent="0.25">
      <c r="B85" s="6">
        <v>74</v>
      </c>
      <c r="C85" s="8">
        <f t="shared" si="4"/>
        <v>1348.5407584956295</v>
      </c>
      <c r="D85" s="8">
        <f>F85*$C$8/$C$9</f>
        <v>248.74497916845471</v>
      </c>
      <c r="E85" s="15">
        <f>$C$6/(((1+$C$8/$C$9)^($C$7*$C$9)-1)/($C$8/$C$9*(1+$C$8/$C$9)^($C$7*$C$9)))</f>
        <v>1597.2857376640841</v>
      </c>
      <c r="F85" s="8">
        <f t="shared" si="3"/>
        <v>157102.09210639243</v>
      </c>
      <c r="G85" s="15">
        <f t="shared" si="5"/>
        <v>155753.55134789681</v>
      </c>
    </row>
    <row r="86" spans="2:7" x14ac:dyDescent="0.25">
      <c r="B86" s="6">
        <v>75</v>
      </c>
      <c r="C86" s="8">
        <f t="shared" si="4"/>
        <v>1350.6759480299143</v>
      </c>
      <c r="D86" s="8">
        <f>F86*$C$8/$C$9</f>
        <v>246.60978963416994</v>
      </c>
      <c r="E86" s="15">
        <f>$C$6/(((1+$C$8/$C$9)^($C$7*$C$9)-1)/($C$8/$C$9*(1+$C$8/$C$9)^($C$7*$C$9)))</f>
        <v>1597.2857376640841</v>
      </c>
      <c r="F86" s="8">
        <f t="shared" si="3"/>
        <v>155753.55134789681</v>
      </c>
      <c r="G86" s="15">
        <f t="shared" si="5"/>
        <v>154402.8753998669</v>
      </c>
    </row>
    <row r="87" spans="2:7" x14ac:dyDescent="0.25">
      <c r="B87" s="6">
        <v>76</v>
      </c>
      <c r="C87" s="8">
        <f t="shared" si="4"/>
        <v>1352.8145182809615</v>
      </c>
      <c r="D87" s="8">
        <f>F87*$C$8/$C$9</f>
        <v>244.47121938312259</v>
      </c>
      <c r="E87" s="15">
        <f>$C$6/(((1+$C$8/$C$9)^($C$7*$C$9)-1)/($C$8/$C$9*(1+$C$8/$C$9)^($C$7*$C$9)))</f>
        <v>1597.2857376640841</v>
      </c>
      <c r="F87" s="8">
        <f t="shared" ref="F87:F119" si="6">G86</f>
        <v>154402.8753998669</v>
      </c>
      <c r="G87" s="15">
        <f t="shared" si="5"/>
        <v>153050.06088158593</v>
      </c>
    </row>
    <row r="88" spans="2:7" x14ac:dyDescent="0.25">
      <c r="B88" s="6">
        <v>77</v>
      </c>
      <c r="C88" s="8">
        <f t="shared" si="4"/>
        <v>1354.9564746015731</v>
      </c>
      <c r="D88" s="8">
        <f>F88*$C$8/$C$9</f>
        <v>242.32926306251105</v>
      </c>
      <c r="E88" s="15">
        <f>$C$6/(((1+$C$8/$C$9)^($C$7*$C$9)-1)/($C$8/$C$9*(1+$C$8/$C$9)^($C$7*$C$9)))</f>
        <v>1597.2857376640841</v>
      </c>
      <c r="F88" s="8">
        <f t="shared" si="6"/>
        <v>153050.06088158593</v>
      </c>
      <c r="G88" s="15">
        <f t="shared" si="5"/>
        <v>151695.10440698435</v>
      </c>
    </row>
    <row r="89" spans="2:7" x14ac:dyDescent="0.25">
      <c r="B89" s="6">
        <v>78</v>
      </c>
      <c r="C89" s="8">
        <f t="shared" si="4"/>
        <v>1357.1018223530255</v>
      </c>
      <c r="D89" s="8">
        <f>F89*$C$8/$C$9</f>
        <v>240.18391531105854</v>
      </c>
      <c r="E89" s="15">
        <f>$C$6/(((1+$C$8/$C$9)^($C$7*$C$9)-1)/($C$8/$C$9*(1+$C$8/$C$9)^($C$7*$C$9)))</f>
        <v>1597.2857376640841</v>
      </c>
      <c r="F89" s="8">
        <f t="shared" si="6"/>
        <v>151695.10440698435</v>
      </c>
      <c r="G89" s="15">
        <f t="shared" si="5"/>
        <v>150338.00258463132</v>
      </c>
    </row>
    <row r="90" spans="2:7" x14ac:dyDescent="0.25">
      <c r="B90" s="6">
        <v>79</v>
      </c>
      <c r="C90" s="8">
        <f t="shared" si="4"/>
        <v>1359.2505669050845</v>
      </c>
      <c r="D90" s="8">
        <f>F90*$C$8/$C$9</f>
        <v>238.03517075899958</v>
      </c>
      <c r="E90" s="15">
        <f>$C$6/(((1+$C$8/$C$9)^($C$7*$C$9)-1)/($C$8/$C$9*(1+$C$8/$C$9)^($C$7*$C$9)))</f>
        <v>1597.2857376640841</v>
      </c>
      <c r="F90" s="8">
        <f t="shared" si="6"/>
        <v>150338.00258463132</v>
      </c>
      <c r="G90" s="15">
        <f t="shared" si="5"/>
        <v>148978.75201772625</v>
      </c>
    </row>
    <row r="91" spans="2:7" x14ac:dyDescent="0.25">
      <c r="B91" s="6">
        <v>80</v>
      </c>
      <c r="C91" s="8">
        <f t="shared" si="4"/>
        <v>1361.4027136360176</v>
      </c>
      <c r="D91" s="8">
        <f>F91*$C$8/$C$9</f>
        <v>235.88302402806656</v>
      </c>
      <c r="E91" s="15">
        <f>$C$6/(((1+$C$8/$C$9)^($C$7*$C$9)-1)/($C$8/$C$9*(1+$C$8/$C$9)^($C$7*$C$9)))</f>
        <v>1597.2857376640841</v>
      </c>
      <c r="F91" s="8">
        <f t="shared" si="6"/>
        <v>148978.75201772625</v>
      </c>
      <c r="G91" s="15">
        <f t="shared" si="5"/>
        <v>147617.34930409022</v>
      </c>
    </row>
    <row r="92" spans="2:7" x14ac:dyDescent="0.25">
      <c r="B92" s="6">
        <v>81</v>
      </c>
      <c r="C92" s="8">
        <f t="shared" si="4"/>
        <v>1363.5582679326078</v>
      </c>
      <c r="D92" s="8">
        <f>F92*$C$8/$C$9</f>
        <v>233.72746973147619</v>
      </c>
      <c r="E92" s="15">
        <f>$C$6/(((1+$C$8/$C$9)^($C$7*$C$9)-1)/($C$8/$C$9*(1+$C$8/$C$9)^($C$7*$C$9)))</f>
        <v>1597.2857376640841</v>
      </c>
      <c r="F92" s="8">
        <f t="shared" si="6"/>
        <v>147617.34930409022</v>
      </c>
      <c r="G92" s="15">
        <f t="shared" si="5"/>
        <v>146253.79103615761</v>
      </c>
    </row>
    <row r="93" spans="2:7" x14ac:dyDescent="0.25">
      <c r="B93" s="6">
        <v>82</v>
      </c>
      <c r="C93" s="8">
        <f t="shared" si="4"/>
        <v>1365.7172351901679</v>
      </c>
      <c r="D93" s="8">
        <f>F93*$C$8/$C$9</f>
        <v>231.5685024739162</v>
      </c>
      <c r="E93" s="15">
        <f>$C$6/(((1+$C$8/$C$9)^($C$7*$C$9)-1)/($C$8/$C$9*(1+$C$8/$C$9)^($C$7*$C$9)))</f>
        <v>1597.2857376640841</v>
      </c>
      <c r="F93" s="8">
        <f t="shared" si="6"/>
        <v>146253.79103615761</v>
      </c>
      <c r="G93" s="15">
        <f t="shared" si="5"/>
        <v>144888.07380096745</v>
      </c>
    </row>
    <row r="94" spans="2:7" x14ac:dyDescent="0.25">
      <c r="B94" s="6">
        <v>83</v>
      </c>
      <c r="C94" s="8">
        <f t="shared" si="4"/>
        <v>1367.8796208125523</v>
      </c>
      <c r="D94" s="8">
        <f>F94*$C$8/$C$9</f>
        <v>229.40611685153181</v>
      </c>
      <c r="E94" s="15">
        <f>$C$6/(((1+$C$8/$C$9)^($C$7*$C$9)-1)/($C$8/$C$9*(1+$C$8/$C$9)^($C$7*$C$9)))</f>
        <v>1597.2857376640841</v>
      </c>
      <c r="F94" s="8">
        <f t="shared" si="6"/>
        <v>144888.07380096745</v>
      </c>
      <c r="G94" s="15">
        <f t="shared" si="5"/>
        <v>143520.19418015491</v>
      </c>
    </row>
    <row r="95" spans="2:7" x14ac:dyDescent="0.25">
      <c r="B95" s="6">
        <v>84</v>
      </c>
      <c r="C95" s="8">
        <f t="shared" si="4"/>
        <v>1370.0454302121721</v>
      </c>
      <c r="D95" s="8">
        <f>F95*$C$8/$C$9</f>
        <v>227.24030745191195</v>
      </c>
      <c r="E95" s="15">
        <f>$C$6/(((1+$C$8/$C$9)^($C$7*$C$9)-1)/($C$8/$C$9*(1+$C$8/$C$9)^($C$7*$C$9)))</f>
        <v>1597.2857376640841</v>
      </c>
      <c r="F95" s="8">
        <f t="shared" si="6"/>
        <v>143520.19418015491</v>
      </c>
      <c r="G95" s="15">
        <f t="shared" si="5"/>
        <v>142150.14874994275</v>
      </c>
    </row>
    <row r="96" spans="2:7" x14ac:dyDescent="0.25">
      <c r="B96" s="6">
        <v>85</v>
      </c>
      <c r="C96" s="8">
        <f t="shared" si="4"/>
        <v>1372.2146688100081</v>
      </c>
      <c r="D96" s="8">
        <f>F96*$C$8/$C$9</f>
        <v>225.071068854076</v>
      </c>
      <c r="E96" s="15">
        <f>$C$6/(((1+$C$8/$C$9)^($C$7*$C$9)-1)/($C$8/$C$9*(1+$C$8/$C$9)^($C$7*$C$9)))</f>
        <v>1597.2857376640841</v>
      </c>
      <c r="F96" s="8">
        <f t="shared" si="6"/>
        <v>142150.14874994275</v>
      </c>
      <c r="G96" s="15">
        <f t="shared" si="5"/>
        <v>140777.93408113273</v>
      </c>
    </row>
    <row r="97" spans="2:7" x14ac:dyDescent="0.25">
      <c r="B97" s="6">
        <v>86</v>
      </c>
      <c r="C97" s="8">
        <f t="shared" si="4"/>
        <v>1374.387342035624</v>
      </c>
      <c r="D97" s="8">
        <f>F97*$C$8/$C$9</f>
        <v>222.89839562846012</v>
      </c>
      <c r="E97" s="15">
        <f>$C$6/(((1+$C$8/$C$9)^($C$7*$C$9)-1)/($C$8/$C$9*(1+$C$8/$C$9)^($C$7*$C$9)))</f>
        <v>1597.2857376640841</v>
      </c>
      <c r="F97" s="8">
        <f t="shared" si="6"/>
        <v>140777.93408113273</v>
      </c>
      <c r="G97" s="15">
        <f t="shared" si="5"/>
        <v>139403.5467390971</v>
      </c>
    </row>
    <row r="98" spans="2:7" x14ac:dyDescent="0.25">
      <c r="B98" s="6">
        <v>87</v>
      </c>
      <c r="C98" s="8">
        <f t="shared" si="4"/>
        <v>1376.5634553271802</v>
      </c>
      <c r="D98" s="8">
        <f>F98*$C$8/$C$9</f>
        <v>220.72228233690373</v>
      </c>
      <c r="E98" s="15">
        <f>$C$6/(((1+$C$8/$C$9)^($C$7*$C$9)-1)/($C$8/$C$9*(1+$C$8/$C$9)^($C$7*$C$9)))</f>
        <v>1597.2857376640841</v>
      </c>
      <c r="F98" s="8">
        <f t="shared" si="6"/>
        <v>139403.5467390971</v>
      </c>
      <c r="G98" s="15">
        <f t="shared" si="5"/>
        <v>138026.98328376992</v>
      </c>
    </row>
    <row r="99" spans="2:7" x14ac:dyDescent="0.25">
      <c r="B99" s="6">
        <v>88</v>
      </c>
      <c r="C99" s="8">
        <f t="shared" si="4"/>
        <v>1378.7430141314485</v>
      </c>
      <c r="D99" s="8">
        <f>F99*$C$8/$C$9</f>
        <v>218.5427235326357</v>
      </c>
      <c r="E99" s="15">
        <f>$C$6/(((1+$C$8/$C$9)^($C$7*$C$9)-1)/($C$8/$C$9*(1+$C$8/$C$9)^($C$7*$C$9)))</f>
        <v>1597.2857376640841</v>
      </c>
      <c r="F99" s="8">
        <f t="shared" si="6"/>
        <v>138026.98328376992</v>
      </c>
      <c r="G99" s="15">
        <f t="shared" si="5"/>
        <v>136648.24026963848</v>
      </c>
    </row>
    <row r="100" spans="2:7" x14ac:dyDescent="0.25">
      <c r="B100" s="6">
        <v>89</v>
      </c>
      <c r="C100" s="8">
        <f t="shared" si="4"/>
        <v>1380.9260239038231</v>
      </c>
      <c r="D100" s="8">
        <f>F100*$C$8/$C$9</f>
        <v>216.35971376026092</v>
      </c>
      <c r="E100" s="15">
        <f>$C$6/(((1+$C$8/$C$9)^($C$7*$C$9)-1)/($C$8/$C$9*(1+$C$8/$C$9)^($C$7*$C$9)))</f>
        <v>1597.2857376640841</v>
      </c>
      <c r="F100" s="8">
        <f t="shared" si="6"/>
        <v>136648.24026963848</v>
      </c>
      <c r="G100" s="15">
        <f t="shared" si="5"/>
        <v>135267.31424573465</v>
      </c>
    </row>
    <row r="101" spans="2:7" x14ac:dyDescent="0.25">
      <c r="B101" s="6">
        <v>90</v>
      </c>
      <c r="C101" s="8">
        <f t="shared" si="4"/>
        <v>1383.1124901083376</v>
      </c>
      <c r="D101" s="8">
        <f>F101*$C$8/$C$9</f>
        <v>214.17324755574654</v>
      </c>
      <c r="E101" s="15">
        <f>$C$6/(((1+$C$8/$C$9)^($C$7*$C$9)-1)/($C$8/$C$9*(1+$C$8/$C$9)^($C$7*$C$9)))</f>
        <v>1597.2857376640841</v>
      </c>
      <c r="F101" s="8">
        <f t="shared" si="6"/>
        <v>135267.31424573465</v>
      </c>
      <c r="G101" s="15">
        <f t="shared" si="5"/>
        <v>133884.20175562633</v>
      </c>
    </row>
    <row r="102" spans="2:7" x14ac:dyDescent="0.25">
      <c r="B102" s="6">
        <v>91</v>
      </c>
      <c r="C102" s="8">
        <f t="shared" si="4"/>
        <v>1385.3024182176757</v>
      </c>
      <c r="D102" s="8">
        <f>F102*$C$8/$C$9</f>
        <v>211.98331944640836</v>
      </c>
      <c r="E102" s="15">
        <f>$C$6/(((1+$C$8/$C$9)^($C$7*$C$9)-1)/($C$8/$C$9*(1+$C$8/$C$9)^($C$7*$C$9)))</f>
        <v>1597.2857376640841</v>
      </c>
      <c r="F102" s="8">
        <f t="shared" si="6"/>
        <v>133884.20175562633</v>
      </c>
      <c r="G102" s="15">
        <f t="shared" si="5"/>
        <v>132498.89933740866</v>
      </c>
    </row>
    <row r="103" spans="2:7" x14ac:dyDescent="0.25">
      <c r="B103" s="6">
        <v>92</v>
      </c>
      <c r="C103" s="8">
        <f t="shared" si="4"/>
        <v>1387.4958137131871</v>
      </c>
      <c r="D103" s="8">
        <f>F103*$C$8/$C$9</f>
        <v>209.78992395089702</v>
      </c>
      <c r="E103" s="15">
        <f>$C$6/(((1+$C$8/$C$9)^($C$7*$C$9)-1)/($C$8/$C$9*(1+$C$8/$C$9)^($C$7*$C$9)))</f>
        <v>1597.2857376640841</v>
      </c>
      <c r="F103" s="8">
        <f t="shared" si="6"/>
        <v>132498.89933740866</v>
      </c>
      <c r="G103" s="15">
        <f t="shared" si="5"/>
        <v>131111.40352369548</v>
      </c>
    </row>
    <row r="104" spans="2:7" x14ac:dyDescent="0.25">
      <c r="B104" s="6">
        <v>93</v>
      </c>
      <c r="C104" s="8">
        <f t="shared" si="4"/>
        <v>1389.6926820848996</v>
      </c>
      <c r="D104" s="8">
        <f>F104*$C$8/$C$9</f>
        <v>207.59305557918449</v>
      </c>
      <c r="E104" s="15">
        <f>$C$6/(((1+$C$8/$C$9)^($C$7*$C$9)-1)/($C$8/$C$9*(1+$C$8/$C$9)^($C$7*$C$9)))</f>
        <v>1597.2857376640841</v>
      </c>
      <c r="F104" s="8">
        <f t="shared" si="6"/>
        <v>131111.40352369548</v>
      </c>
      <c r="G104" s="15">
        <f t="shared" si="5"/>
        <v>129721.71084161058</v>
      </c>
    </row>
    <row r="105" spans="2:7" x14ac:dyDescent="0.25">
      <c r="B105" s="6">
        <v>94</v>
      </c>
      <c r="C105" s="8">
        <f t="shared" si="4"/>
        <v>1391.8930288315341</v>
      </c>
      <c r="D105" s="8">
        <f>F105*$C$8/$C$9</f>
        <v>205.39270883255006</v>
      </c>
      <c r="E105" s="15">
        <f>$C$6/(((1+$C$8/$C$9)^($C$7*$C$9)-1)/($C$8/$C$9*(1+$C$8/$C$9)^($C$7*$C$9)))</f>
        <v>1597.2857376640841</v>
      </c>
      <c r="F105" s="8">
        <f t="shared" si="6"/>
        <v>129721.71084161058</v>
      </c>
      <c r="G105" s="15">
        <f t="shared" si="5"/>
        <v>128329.81781277905</v>
      </c>
    </row>
    <row r="106" spans="2:7" x14ac:dyDescent="0.25">
      <c r="B106" s="6">
        <v>95</v>
      </c>
      <c r="C106" s="8">
        <f t="shared" si="4"/>
        <v>1394.0968594605172</v>
      </c>
      <c r="D106" s="8">
        <f>F106*$C$8/$C$9</f>
        <v>203.18887820356682</v>
      </c>
      <c r="E106" s="15">
        <f>$C$6/(((1+$C$8/$C$9)^($C$7*$C$9)-1)/($C$8/$C$9*(1+$C$8/$C$9)^($C$7*$C$9)))</f>
        <v>1597.2857376640841</v>
      </c>
      <c r="F106" s="8">
        <f t="shared" si="6"/>
        <v>128329.81781277905</v>
      </c>
      <c r="G106" s="15">
        <f t="shared" si="5"/>
        <v>126935.72095331852</v>
      </c>
    </row>
    <row r="107" spans="2:7" x14ac:dyDescent="0.25">
      <c r="B107" s="6">
        <v>96</v>
      </c>
      <c r="C107" s="8">
        <f t="shared" si="4"/>
        <v>1396.3041794879964</v>
      </c>
      <c r="D107" s="8">
        <f>F107*$C$8/$C$9</f>
        <v>200.98155817608767</v>
      </c>
      <c r="E107" s="15">
        <f>$C$6/(((1+$C$8/$C$9)^($C$7*$C$9)-1)/($C$8/$C$9*(1+$C$8/$C$9)^($C$7*$C$9)))</f>
        <v>1597.2857376640841</v>
      </c>
      <c r="F107" s="8">
        <f t="shared" si="6"/>
        <v>126935.72095331852</v>
      </c>
      <c r="G107" s="15">
        <f t="shared" si="5"/>
        <v>125539.41677383053</v>
      </c>
    </row>
    <row r="108" spans="2:7" x14ac:dyDescent="0.25">
      <c r="B108" s="6">
        <v>97</v>
      </c>
      <c r="C108" s="8">
        <f t="shared" si="4"/>
        <v>1398.5149944388525</v>
      </c>
      <c r="D108" s="8">
        <f>F108*$C$8/$C$9</f>
        <v>198.77074322523166</v>
      </c>
      <c r="E108" s="15">
        <f>$C$6/(((1+$C$8/$C$9)^($C$7*$C$9)-1)/($C$8/$C$9*(1+$C$8/$C$9)^($C$7*$C$9)))</f>
        <v>1597.2857376640841</v>
      </c>
      <c r="F108" s="8">
        <f t="shared" si="6"/>
        <v>125539.41677383053</v>
      </c>
      <c r="G108" s="15">
        <f t="shared" si="5"/>
        <v>124140.90177939167</v>
      </c>
    </row>
    <row r="109" spans="2:7" x14ac:dyDescent="0.25">
      <c r="B109" s="6">
        <v>98</v>
      </c>
      <c r="C109" s="8">
        <f t="shared" si="4"/>
        <v>1400.7293098467139</v>
      </c>
      <c r="D109" s="8">
        <f>F109*$C$8/$C$9</f>
        <v>196.55642781737015</v>
      </c>
      <c r="E109" s="15">
        <f>$C$6/(((1+$C$8/$C$9)^($C$7*$C$9)-1)/($C$8/$C$9*(1+$C$8/$C$9)^($C$7*$C$9)))</f>
        <v>1597.2857376640841</v>
      </c>
      <c r="F109" s="8">
        <f t="shared" si="6"/>
        <v>124140.90177939167</v>
      </c>
      <c r="G109" s="15">
        <f t="shared" si="5"/>
        <v>122740.17246954495</v>
      </c>
    </row>
    <row r="110" spans="2:7" x14ac:dyDescent="0.25">
      <c r="B110" s="6">
        <v>99</v>
      </c>
      <c r="C110" s="8">
        <f t="shared" si="4"/>
        <v>1402.9471312539713</v>
      </c>
      <c r="D110" s="8">
        <f>F110*$C$8/$C$9</f>
        <v>194.33860641011282</v>
      </c>
      <c r="E110" s="15">
        <f>$C$6/(((1+$C$8/$C$9)^($C$7*$C$9)-1)/($C$8/$C$9*(1+$C$8/$C$9)^($C$7*$C$9)))</f>
        <v>1597.2857376640841</v>
      </c>
      <c r="F110" s="8">
        <f t="shared" si="6"/>
        <v>122740.17246954495</v>
      </c>
      <c r="G110" s="15">
        <f t="shared" si="5"/>
        <v>121337.22533829098</v>
      </c>
    </row>
    <row r="111" spans="2:7" x14ac:dyDescent="0.25">
      <c r="B111" s="6">
        <v>100</v>
      </c>
      <c r="C111" s="8">
        <f t="shared" si="4"/>
        <v>1405.16846421179</v>
      </c>
      <c r="D111" s="8">
        <f>F111*$C$8/$C$9</f>
        <v>192.11727345229406</v>
      </c>
      <c r="E111" s="15">
        <f>$C$6/(((1+$C$8/$C$9)^($C$7*$C$9)-1)/($C$8/$C$9*(1+$C$8/$C$9)^($C$7*$C$9)))</f>
        <v>1597.2857376640841</v>
      </c>
      <c r="F111" s="8">
        <f t="shared" si="6"/>
        <v>121337.22533829098</v>
      </c>
      <c r="G111" s="15">
        <f t="shared" si="5"/>
        <v>119932.05687407919</v>
      </c>
    </row>
    <row r="112" spans="2:7" x14ac:dyDescent="0.25">
      <c r="B112" s="6">
        <v>101</v>
      </c>
      <c r="C112" s="8">
        <f t="shared" si="4"/>
        <v>1407.3933142801254</v>
      </c>
      <c r="D112" s="8">
        <f>F112*$C$8/$C$9</f>
        <v>189.89242338395874</v>
      </c>
      <c r="E112" s="15">
        <f>$C$6/(((1+$C$8/$C$9)^($C$7*$C$9)-1)/($C$8/$C$9*(1+$C$8/$C$9)^($C$7*$C$9)))</f>
        <v>1597.2857376640841</v>
      </c>
      <c r="F112" s="8">
        <f t="shared" si="6"/>
        <v>119932.05687407919</v>
      </c>
      <c r="G112" s="15">
        <f t="shared" si="5"/>
        <v>118524.66355979907</v>
      </c>
    </row>
    <row r="113" spans="2:7" x14ac:dyDescent="0.25">
      <c r="B113" s="6">
        <v>102</v>
      </c>
      <c r="C113" s="8">
        <f t="shared" si="4"/>
        <v>1409.6216870277356</v>
      </c>
      <c r="D113" s="8">
        <f>F113*$C$8/$C$9</f>
        <v>187.66405063634852</v>
      </c>
      <c r="E113" s="15">
        <f>$C$6/(((1+$C$8/$C$9)^($C$7*$C$9)-1)/($C$8/$C$9*(1+$C$8/$C$9)^($C$7*$C$9)))</f>
        <v>1597.2857376640841</v>
      </c>
      <c r="F113" s="8">
        <f t="shared" si="6"/>
        <v>118524.66355979907</v>
      </c>
      <c r="G113" s="15">
        <f t="shared" si="5"/>
        <v>117115.04187277133</v>
      </c>
    </row>
    <row r="114" spans="2:7" x14ac:dyDescent="0.25">
      <c r="B114" s="6">
        <v>103</v>
      </c>
      <c r="C114" s="8">
        <f t="shared" si="4"/>
        <v>1411.8535880321961</v>
      </c>
      <c r="D114" s="8">
        <f>F114*$C$8/$C$9</f>
        <v>185.43214963188791</v>
      </c>
      <c r="E114" s="15">
        <f>$C$6/(((1+$C$8/$C$9)^($C$7*$C$9)-1)/($C$8/$C$9*(1+$C$8/$C$9)^($C$7*$C$9)))</f>
        <v>1597.2857376640841</v>
      </c>
      <c r="F114" s="8">
        <f t="shared" si="6"/>
        <v>117115.04187277133</v>
      </c>
      <c r="G114" s="15">
        <f t="shared" si="5"/>
        <v>115703.18828473912</v>
      </c>
    </row>
    <row r="115" spans="2:7" x14ac:dyDescent="0.25">
      <c r="B115" s="6">
        <v>104</v>
      </c>
      <c r="C115" s="8">
        <f t="shared" si="4"/>
        <v>1414.0890228799137</v>
      </c>
      <c r="D115" s="8">
        <f>F115*$C$8/$C$9</f>
        <v>183.19671478417027</v>
      </c>
      <c r="E115" s="15">
        <f>$C$6/(((1+$C$8/$C$9)^($C$7*$C$9)-1)/($C$8/$C$9*(1+$C$8/$C$9)^($C$7*$C$9)))</f>
        <v>1597.2857376640841</v>
      </c>
      <c r="F115" s="8">
        <f t="shared" si="6"/>
        <v>115703.18828473912</v>
      </c>
      <c r="G115" s="15">
        <f t="shared" si="5"/>
        <v>114289.09926185921</v>
      </c>
    </row>
    <row r="116" spans="2:7" x14ac:dyDescent="0.25">
      <c r="B116" s="6">
        <v>105</v>
      </c>
      <c r="C116" s="8">
        <f t="shared" si="4"/>
        <v>1416.3279971661404</v>
      </c>
      <c r="D116" s="8">
        <f>F116*$C$8/$C$9</f>
        <v>180.95774049794375</v>
      </c>
      <c r="E116" s="15">
        <f>$C$6/(((1+$C$8/$C$9)^($C$7*$C$9)-1)/($C$8/$C$9*(1+$C$8/$C$9)^($C$7*$C$9)))</f>
        <v>1597.2857376640841</v>
      </c>
      <c r="F116" s="8">
        <f t="shared" si="6"/>
        <v>114289.09926185921</v>
      </c>
      <c r="G116" s="15">
        <f t="shared" si="5"/>
        <v>112872.77126469307</v>
      </c>
    </row>
    <row r="117" spans="2:7" x14ac:dyDescent="0.25">
      <c r="B117" s="6">
        <v>106</v>
      </c>
      <c r="C117" s="8">
        <f t="shared" si="4"/>
        <v>1418.5705164949868</v>
      </c>
      <c r="D117" s="8">
        <f>F117*$C$8/$C$9</f>
        <v>178.71522116909736</v>
      </c>
      <c r="E117" s="15">
        <f>$C$6/(((1+$C$8/$C$9)^($C$7*$C$9)-1)/($C$8/$C$9*(1+$C$8/$C$9)^($C$7*$C$9)))</f>
        <v>1597.2857376640841</v>
      </c>
      <c r="F117" s="8">
        <f t="shared" si="6"/>
        <v>112872.77126469307</v>
      </c>
      <c r="G117" s="15">
        <f t="shared" si="5"/>
        <v>111454.20074819808</v>
      </c>
    </row>
    <row r="118" spans="2:7" x14ac:dyDescent="0.25">
      <c r="B118" s="6">
        <v>107</v>
      </c>
      <c r="C118" s="8">
        <f t="shared" si="4"/>
        <v>1420.8165864794371</v>
      </c>
      <c r="D118" s="8">
        <f>F118*$C$8/$C$9</f>
        <v>176.46915118464696</v>
      </c>
      <c r="E118" s="15">
        <f>$C$6/(((1+$C$8/$C$9)^($C$7*$C$9)-1)/($C$8/$C$9*(1+$C$8/$C$9)^($C$7*$C$9)))</f>
        <v>1597.2857376640841</v>
      </c>
      <c r="F118" s="8">
        <f t="shared" si="6"/>
        <v>111454.20074819808</v>
      </c>
      <c r="G118" s="15">
        <f t="shared" si="5"/>
        <v>110033.38416171864</v>
      </c>
    </row>
    <row r="119" spans="2:7" x14ac:dyDescent="0.25">
      <c r="B119" s="6">
        <v>108</v>
      </c>
      <c r="C119" s="8">
        <f t="shared" si="4"/>
        <v>1423.066212741363</v>
      </c>
      <c r="D119" s="8">
        <f>F119*$C$8/$C$9</f>
        <v>174.21952492272115</v>
      </c>
      <c r="E119" s="15">
        <f>$C$6/(((1+$C$8/$C$9)^($C$7*$C$9)-1)/($C$8/$C$9*(1+$C$8/$C$9)^($C$7*$C$9)))</f>
        <v>1597.2857376640841</v>
      </c>
      <c r="F119" s="8">
        <f t="shared" si="6"/>
        <v>110033.38416171864</v>
      </c>
      <c r="G119" s="15">
        <f t="shared" si="5"/>
        <v>108610.31794897727</v>
      </c>
    </row>
    <row r="120" spans="2:7" x14ac:dyDescent="0.25">
      <c r="B120" s="6">
        <v>109</v>
      </c>
      <c r="C120" s="8">
        <f t="shared" si="4"/>
        <v>1425.3194009115368</v>
      </c>
      <c r="D120" s="8">
        <f>F120*$C$8/$C$9</f>
        <v>171.96633675254736</v>
      </c>
      <c r="E120" s="15">
        <f>$C$6/(((1+$C$8/$C$9)^($C$7*$C$9)-1)/($C$8/$C$9*(1+$C$8/$C$9)^($C$7*$C$9)))</f>
        <v>1597.2857376640841</v>
      </c>
      <c r="F120" s="8">
        <f t="shared" ref="F120:F183" si="7">G119</f>
        <v>108610.31794897727</v>
      </c>
      <c r="G120" s="15">
        <f t="shared" si="5"/>
        <v>107184.99854806573</v>
      </c>
    </row>
    <row r="121" spans="2:7" x14ac:dyDescent="0.25">
      <c r="B121" s="6">
        <v>110</v>
      </c>
      <c r="C121" s="8">
        <f t="shared" si="4"/>
        <v>1427.5761566296467</v>
      </c>
      <c r="D121" s="8">
        <f>F121*$C$8/$C$9</f>
        <v>169.70958103443741</v>
      </c>
      <c r="E121" s="15">
        <f>$C$6/(((1+$C$8/$C$9)^($C$7*$C$9)-1)/($C$8/$C$9*(1+$C$8/$C$9)^($C$7*$C$9)))</f>
        <v>1597.2857376640841</v>
      </c>
      <c r="F121" s="8">
        <f t="shared" si="7"/>
        <v>107184.99854806573</v>
      </c>
      <c r="G121" s="15">
        <f t="shared" si="5"/>
        <v>105757.42239143609</v>
      </c>
    </row>
    <row r="122" spans="2:7" x14ac:dyDescent="0.25">
      <c r="B122" s="6">
        <v>111</v>
      </c>
      <c r="C122" s="8">
        <f t="shared" si="4"/>
        <v>1429.8364855443103</v>
      </c>
      <c r="D122" s="8">
        <f>F122*$C$8/$C$9</f>
        <v>167.4492521197738</v>
      </c>
      <c r="E122" s="15">
        <f>$C$6/(((1+$C$8/$C$9)^($C$7*$C$9)-1)/($C$8/$C$9*(1+$C$8/$C$9)^($C$7*$C$9)))</f>
        <v>1597.2857376640841</v>
      </c>
      <c r="F122" s="8">
        <f t="shared" si="7"/>
        <v>105757.42239143609</v>
      </c>
      <c r="G122" s="15">
        <f t="shared" si="5"/>
        <v>104327.58590589178</v>
      </c>
    </row>
    <row r="123" spans="2:7" x14ac:dyDescent="0.25">
      <c r="B123" s="6">
        <v>112</v>
      </c>
      <c r="C123" s="8">
        <f t="shared" si="4"/>
        <v>1432.1003933130887</v>
      </c>
      <c r="D123" s="8">
        <f>F123*$C$8/$C$9</f>
        <v>165.18534435099534</v>
      </c>
      <c r="E123" s="15">
        <f>$C$6/(((1+$C$8/$C$9)^($C$7*$C$9)-1)/($C$8/$C$9*(1+$C$8/$C$9)^($C$7*$C$9)))</f>
        <v>1597.2857376640841</v>
      </c>
      <c r="F123" s="8">
        <f t="shared" si="7"/>
        <v>104327.58590589178</v>
      </c>
      <c r="G123" s="15">
        <f t="shared" si="5"/>
        <v>102895.4855125787</v>
      </c>
    </row>
    <row r="124" spans="2:7" x14ac:dyDescent="0.25">
      <c r="B124" s="6">
        <v>113</v>
      </c>
      <c r="C124" s="8">
        <f t="shared" si="4"/>
        <v>1434.3678856025012</v>
      </c>
      <c r="D124" s="8">
        <f>F124*$C$8/$C$9</f>
        <v>162.91785206158292</v>
      </c>
      <c r="E124" s="15">
        <f>$C$6/(((1+$C$8/$C$9)^($C$7*$C$9)-1)/($C$8/$C$9*(1+$C$8/$C$9)^($C$7*$C$9)))</f>
        <v>1597.2857376640841</v>
      </c>
      <c r="F124" s="8">
        <f t="shared" si="7"/>
        <v>102895.4855125787</v>
      </c>
      <c r="G124" s="15">
        <f t="shared" si="5"/>
        <v>101461.11762697619</v>
      </c>
    </row>
    <row r="125" spans="2:7" x14ac:dyDescent="0.25">
      <c r="B125" s="6">
        <v>114</v>
      </c>
      <c r="C125" s="8">
        <f t="shared" si="4"/>
        <v>1436.6389680880384</v>
      </c>
      <c r="D125" s="8">
        <f>F125*$C$8/$C$9</f>
        <v>160.64676957604564</v>
      </c>
      <c r="E125" s="15">
        <f>$C$6/(((1+$C$8/$C$9)^($C$7*$C$9)-1)/($C$8/$C$9*(1+$C$8/$C$9)^($C$7*$C$9)))</f>
        <v>1597.2857376640841</v>
      </c>
      <c r="F125" s="8">
        <f t="shared" si="7"/>
        <v>101461.11762697619</v>
      </c>
      <c r="G125" s="15">
        <f t="shared" si="5"/>
        <v>100024.47865888815</v>
      </c>
    </row>
    <row r="126" spans="2:7" x14ac:dyDescent="0.25">
      <c r="B126" s="6">
        <v>115</v>
      </c>
      <c r="C126" s="8">
        <f t="shared" si="4"/>
        <v>1438.9136464541778</v>
      </c>
      <c r="D126" s="8">
        <f>F126*$C$8/$C$9</f>
        <v>158.37209120990624</v>
      </c>
      <c r="E126" s="15">
        <f>$C$6/(((1+$C$8/$C$9)^($C$7*$C$9)-1)/($C$8/$C$9*(1+$C$8/$C$9)^($C$7*$C$9)))</f>
        <v>1597.2857376640841</v>
      </c>
      <c r="F126" s="8">
        <f t="shared" si="7"/>
        <v>100024.47865888815</v>
      </c>
      <c r="G126" s="15">
        <f t="shared" si="5"/>
        <v>98585.565012433974</v>
      </c>
    </row>
    <row r="127" spans="2:7" x14ac:dyDescent="0.25">
      <c r="B127" s="6">
        <v>116</v>
      </c>
      <c r="C127" s="8">
        <f t="shared" si="4"/>
        <v>1441.1919263943969</v>
      </c>
      <c r="D127" s="8">
        <f>F127*$C$8/$C$9</f>
        <v>156.09381126968711</v>
      </c>
      <c r="E127" s="15">
        <f>$C$6/(((1+$C$8/$C$9)^($C$7*$C$9)-1)/($C$8/$C$9*(1+$C$8/$C$9)^($C$7*$C$9)))</f>
        <v>1597.2857376640841</v>
      </c>
      <c r="F127" s="8">
        <f t="shared" si="7"/>
        <v>98585.565012433974</v>
      </c>
      <c r="G127" s="15">
        <f t="shared" si="5"/>
        <v>97144.373086039574</v>
      </c>
    </row>
    <row r="128" spans="2:7" x14ac:dyDescent="0.25">
      <c r="B128" s="6">
        <v>117</v>
      </c>
      <c r="C128" s="8">
        <f t="shared" si="4"/>
        <v>1443.473813611188</v>
      </c>
      <c r="D128" s="8">
        <f>F128*$C$8/$C$9</f>
        <v>153.81192405289599</v>
      </c>
      <c r="E128" s="15">
        <f>$C$6/(((1+$C$8/$C$9)^($C$7*$C$9)-1)/($C$8/$C$9*(1+$C$8/$C$9)^($C$7*$C$9)))</f>
        <v>1597.2857376640841</v>
      </c>
      <c r="F128" s="8">
        <f t="shared" si="7"/>
        <v>97144.373086039574</v>
      </c>
      <c r="G128" s="15">
        <f t="shared" si="5"/>
        <v>95700.899272428389</v>
      </c>
    </row>
    <row r="129" spans="2:7" x14ac:dyDescent="0.25">
      <c r="B129" s="6">
        <v>118</v>
      </c>
      <c r="C129" s="8">
        <f t="shared" si="4"/>
        <v>1445.7593138160726</v>
      </c>
      <c r="D129" s="8">
        <f>F129*$C$8/$C$9</f>
        <v>151.5264238480116</v>
      </c>
      <c r="E129" s="15">
        <f>$C$6/(((1+$C$8/$C$9)^($C$7*$C$9)-1)/($C$8/$C$9*(1+$C$8/$C$9)^($C$7*$C$9)))</f>
        <v>1597.2857376640841</v>
      </c>
      <c r="F129" s="8">
        <f t="shared" si="7"/>
        <v>95700.899272428389</v>
      </c>
      <c r="G129" s="15">
        <f t="shared" si="5"/>
        <v>94255.139958612315</v>
      </c>
    </row>
    <row r="130" spans="2:7" x14ac:dyDescent="0.25">
      <c r="B130" s="6">
        <v>119</v>
      </c>
      <c r="C130" s="8">
        <f t="shared" si="4"/>
        <v>1448.0484327296147</v>
      </c>
      <c r="D130" s="8">
        <f>F130*$C$8/$C$9</f>
        <v>149.23730493446951</v>
      </c>
      <c r="E130" s="15">
        <f>$C$6/(((1+$C$8/$C$9)^($C$7*$C$9)-1)/($C$8/$C$9*(1+$C$8/$C$9)^($C$7*$C$9)))</f>
        <v>1597.2857376640841</v>
      </c>
      <c r="F130" s="8">
        <f t="shared" si="7"/>
        <v>94255.139958612315</v>
      </c>
      <c r="G130" s="15">
        <f t="shared" si="5"/>
        <v>92807.091525882701</v>
      </c>
    </row>
    <row r="131" spans="2:7" x14ac:dyDescent="0.25">
      <c r="B131" s="6">
        <v>120</v>
      </c>
      <c r="C131" s="8">
        <f t="shared" si="4"/>
        <v>1450.3411760814365</v>
      </c>
      <c r="D131" s="8">
        <f>F131*$C$8/$C$9</f>
        <v>146.94456158264759</v>
      </c>
      <c r="E131" s="15">
        <f>$C$6/(((1+$C$8/$C$9)^($C$7*$C$9)-1)/($C$8/$C$9*(1+$C$8/$C$9)^($C$7*$C$9)))</f>
        <v>1597.2857376640841</v>
      </c>
      <c r="F131" s="8">
        <f t="shared" si="7"/>
        <v>92807.091525882701</v>
      </c>
      <c r="G131" s="15">
        <f t="shared" si="5"/>
        <v>91356.750349801267</v>
      </c>
    </row>
    <row r="132" spans="2:7" x14ac:dyDescent="0.25">
      <c r="B132" s="6">
        <v>121</v>
      </c>
      <c r="C132" s="8">
        <f t="shared" si="4"/>
        <v>1452.6375496102321</v>
      </c>
      <c r="D132" s="8">
        <f>F132*$C$8/$C$9</f>
        <v>144.64818805385201</v>
      </c>
      <c r="E132" s="15">
        <f>$C$6/(((1+$C$8/$C$9)^($C$7*$C$9)-1)/($C$8/$C$9*(1+$C$8/$C$9)^($C$7*$C$9)))</f>
        <v>1597.2857376640841</v>
      </c>
      <c r="F132" s="8">
        <f t="shared" si="7"/>
        <v>91356.750349801267</v>
      </c>
      <c r="G132" s="15">
        <f t="shared" si="5"/>
        <v>89904.11280019104</v>
      </c>
    </row>
    <row r="133" spans="2:7" x14ac:dyDescent="0.25">
      <c r="B133" s="6">
        <v>122</v>
      </c>
      <c r="C133" s="8">
        <f t="shared" si="4"/>
        <v>1454.9375590637817</v>
      </c>
      <c r="D133" s="8">
        <f>F133*$C$8/$C$9</f>
        <v>142.34817860030248</v>
      </c>
      <c r="E133" s="15">
        <f>$C$6/(((1+$C$8/$C$9)^($C$7*$C$9)-1)/($C$8/$C$9*(1+$C$8/$C$9)^($C$7*$C$9)))</f>
        <v>1597.2857376640841</v>
      </c>
      <c r="F133" s="8">
        <f t="shared" si="7"/>
        <v>89904.11280019104</v>
      </c>
      <c r="G133" s="15">
        <f t="shared" si="5"/>
        <v>88449.175241127261</v>
      </c>
    </row>
    <row r="134" spans="2:7" x14ac:dyDescent="0.25">
      <c r="B134" s="6">
        <v>123</v>
      </c>
      <c r="C134" s="8">
        <f t="shared" si="4"/>
        <v>1457.241210198966</v>
      </c>
      <c r="D134" s="8">
        <f>F134*$C$8/$C$9</f>
        <v>140.04452746511816</v>
      </c>
      <c r="E134" s="15">
        <f>$C$6/(((1+$C$8/$C$9)^($C$7*$C$9)-1)/($C$8/$C$9*(1+$C$8/$C$9)^($C$7*$C$9)))</f>
        <v>1597.2857376640841</v>
      </c>
      <c r="F134" s="8">
        <f t="shared" si="7"/>
        <v>88449.175241127261</v>
      </c>
      <c r="G134" s="15">
        <f t="shared" si="5"/>
        <v>86991.9340309283</v>
      </c>
    </row>
    <row r="135" spans="2:7" x14ac:dyDescent="0.25">
      <c r="B135" s="6">
        <v>124</v>
      </c>
      <c r="C135" s="8">
        <f t="shared" si="4"/>
        <v>1459.548508781781</v>
      </c>
      <c r="D135" s="8">
        <f>F135*$C$8/$C$9</f>
        <v>137.73722888230313</v>
      </c>
      <c r="E135" s="15">
        <f>$C$6/(((1+$C$8/$C$9)^($C$7*$C$9)-1)/($C$8/$C$9*(1+$C$8/$C$9)^($C$7*$C$9)))</f>
        <v>1597.2857376640841</v>
      </c>
      <c r="F135" s="8">
        <f t="shared" si="7"/>
        <v>86991.9340309283</v>
      </c>
      <c r="G135" s="15">
        <f t="shared" si="5"/>
        <v>85532.38552214652</v>
      </c>
    </row>
    <row r="136" spans="2:7" x14ac:dyDescent="0.25">
      <c r="B136" s="6">
        <v>125</v>
      </c>
      <c r="C136" s="8">
        <f t="shared" si="4"/>
        <v>1461.859460587352</v>
      </c>
      <c r="D136" s="8">
        <f>F136*$C$8/$C$9</f>
        <v>135.42627707673199</v>
      </c>
      <c r="E136" s="15">
        <f>$C$6/(((1+$C$8/$C$9)^($C$7*$C$9)-1)/($C$8/$C$9*(1+$C$8/$C$9)^($C$7*$C$9)))</f>
        <v>1597.2857376640841</v>
      </c>
      <c r="F136" s="8">
        <f t="shared" si="7"/>
        <v>85532.38552214652</v>
      </c>
      <c r="G136" s="15">
        <f t="shared" si="5"/>
        <v>84070.526061559169</v>
      </c>
    </row>
    <row r="137" spans="2:7" x14ac:dyDescent="0.25">
      <c r="B137" s="6">
        <v>126</v>
      </c>
      <c r="C137" s="8">
        <f t="shared" si="4"/>
        <v>1464.1740713999488</v>
      </c>
      <c r="D137" s="8">
        <f>F137*$C$8/$C$9</f>
        <v>133.11166626413535</v>
      </c>
      <c r="E137" s="15">
        <f>$C$6/(((1+$C$8/$C$9)^($C$7*$C$9)-1)/($C$8/$C$9*(1+$C$8/$C$9)^($C$7*$C$9)))</f>
        <v>1597.2857376640841</v>
      </c>
      <c r="F137" s="8">
        <f t="shared" si="7"/>
        <v>84070.526061559169</v>
      </c>
      <c r="G137" s="15">
        <f t="shared" si="5"/>
        <v>82606.351990159223</v>
      </c>
    </row>
    <row r="138" spans="2:7" x14ac:dyDescent="0.25">
      <c r="B138" s="6">
        <v>127</v>
      </c>
      <c r="C138" s="8">
        <f t="shared" si="4"/>
        <v>1466.4923470129986</v>
      </c>
      <c r="D138" s="8">
        <f>F138*$C$8/$C$9</f>
        <v>130.79339065108545</v>
      </c>
      <c r="E138" s="15">
        <f>$C$6/(((1+$C$8/$C$9)^($C$7*$C$9)-1)/($C$8/$C$9*(1+$C$8/$C$9)^($C$7*$C$9)))</f>
        <v>1597.2857376640841</v>
      </c>
      <c r="F138" s="8">
        <f t="shared" si="7"/>
        <v>82606.351990159223</v>
      </c>
      <c r="G138" s="15">
        <f t="shared" si="5"/>
        <v>81139.859643146221</v>
      </c>
    </row>
    <row r="139" spans="2:7" x14ac:dyDescent="0.25">
      <c r="B139" s="6">
        <v>128</v>
      </c>
      <c r="C139" s="8">
        <f t="shared" si="4"/>
        <v>1468.8142932291025</v>
      </c>
      <c r="D139" s="8">
        <f>F139*$C$8/$C$9</f>
        <v>128.47144443498152</v>
      </c>
      <c r="E139" s="15">
        <f>$C$6/(((1+$C$8/$C$9)^($C$7*$C$9)-1)/($C$8/$C$9*(1+$C$8/$C$9)^($C$7*$C$9)))</f>
        <v>1597.2857376640841</v>
      </c>
      <c r="F139" s="8">
        <f t="shared" si="7"/>
        <v>81139.859643146221</v>
      </c>
      <c r="G139" s="15">
        <f t="shared" si="5"/>
        <v>79671.045349917113</v>
      </c>
    </row>
    <row r="140" spans="2:7" x14ac:dyDescent="0.25">
      <c r="B140" s="6">
        <v>129</v>
      </c>
      <c r="C140" s="8">
        <f t="shared" si="4"/>
        <v>1471.1399158600486</v>
      </c>
      <c r="D140" s="8">
        <f>F140*$C$8/$C$9</f>
        <v>126.14582180403544</v>
      </c>
      <c r="E140" s="15">
        <f>$C$6/(((1+$C$8/$C$9)^($C$7*$C$9)-1)/($C$8/$C$9*(1+$C$8/$C$9)^($C$7*$C$9)))</f>
        <v>1597.2857376640841</v>
      </c>
      <c r="F140" s="8">
        <f t="shared" si="7"/>
        <v>79671.045349917113</v>
      </c>
      <c r="G140" s="15">
        <f t="shared" si="5"/>
        <v>78199.905434057058</v>
      </c>
    </row>
    <row r="141" spans="2:7" x14ac:dyDescent="0.25">
      <c r="B141" s="6">
        <v>130</v>
      </c>
      <c r="C141" s="8">
        <f t="shared" ref="C141:C191" si="8">E141-D141</f>
        <v>1473.4692207268272</v>
      </c>
      <c r="D141" s="8">
        <f>F141*$C$8/$C$9</f>
        <v>123.81651693725701</v>
      </c>
      <c r="E141" s="15">
        <f>$C$6/(((1+$C$8/$C$9)^($C$7*$C$9)-1)/($C$8/$C$9*(1+$C$8/$C$9)^($C$7*$C$9)))</f>
        <v>1597.2857376640841</v>
      </c>
      <c r="F141" s="8">
        <f t="shared" si="7"/>
        <v>78199.905434057058</v>
      </c>
      <c r="G141" s="15">
        <f t="shared" ref="G141:G191" si="9">F141-C141</f>
        <v>76726.436213330235</v>
      </c>
    </row>
    <row r="142" spans="2:7" x14ac:dyDescent="0.25">
      <c r="B142" s="6">
        <v>131</v>
      </c>
      <c r="C142" s="8">
        <f t="shared" si="8"/>
        <v>1475.8022136596446</v>
      </c>
      <c r="D142" s="8">
        <f>F142*$C$8/$C$9</f>
        <v>121.48352400443953</v>
      </c>
      <c r="E142" s="15">
        <f>$C$6/(((1+$C$8/$C$9)^($C$7*$C$9)-1)/($C$8/$C$9*(1+$C$8/$C$9)^($C$7*$C$9)))</f>
        <v>1597.2857376640841</v>
      </c>
      <c r="F142" s="8">
        <f t="shared" si="7"/>
        <v>76726.436213330235</v>
      </c>
      <c r="G142" s="15">
        <f t="shared" si="9"/>
        <v>75250.633999670594</v>
      </c>
    </row>
    <row r="143" spans="2:7" x14ac:dyDescent="0.25">
      <c r="B143" s="6">
        <v>132</v>
      </c>
      <c r="C143" s="8">
        <f t="shared" si="8"/>
        <v>1478.1389004979389</v>
      </c>
      <c r="D143" s="8">
        <f>F143*$C$8/$C$9</f>
        <v>119.14683716614509</v>
      </c>
      <c r="E143" s="15">
        <f>$C$6/(((1+$C$8/$C$9)^($C$7*$C$9)-1)/($C$8/$C$9*(1+$C$8/$C$9)^($C$7*$C$9)))</f>
        <v>1597.2857376640841</v>
      </c>
      <c r="F143" s="8">
        <f t="shared" si="7"/>
        <v>75250.633999670594</v>
      </c>
      <c r="G143" s="15">
        <f t="shared" si="9"/>
        <v>73772.495099172651</v>
      </c>
    </row>
    <row r="144" spans="2:7" x14ac:dyDescent="0.25">
      <c r="B144" s="6">
        <v>133</v>
      </c>
      <c r="C144" s="8">
        <f t="shared" si="8"/>
        <v>1480.4792870903941</v>
      </c>
      <c r="D144" s="8">
        <f>F144*$C$8/$C$9</f>
        <v>116.80645057369003</v>
      </c>
      <c r="E144" s="15">
        <f>$C$6/(((1+$C$8/$C$9)^($C$7*$C$9)-1)/($C$8/$C$9*(1+$C$8/$C$9)^($C$7*$C$9)))</f>
        <v>1597.2857376640841</v>
      </c>
      <c r="F144" s="8">
        <f t="shared" si="7"/>
        <v>73772.495099172651</v>
      </c>
      <c r="G144" s="15">
        <f t="shared" si="9"/>
        <v>72292.01581208226</v>
      </c>
    </row>
    <row r="145" spans="2:7" x14ac:dyDescent="0.25">
      <c r="B145" s="6">
        <v>134</v>
      </c>
      <c r="C145" s="8">
        <f t="shared" si="8"/>
        <v>1482.8233792949538</v>
      </c>
      <c r="D145" s="8">
        <f>F145*$C$8/$C$9</f>
        <v>114.46235836913024</v>
      </c>
      <c r="E145" s="15">
        <f>$C$6/(((1+$C$8/$C$9)^($C$7*$C$9)-1)/($C$8/$C$9*(1+$C$8/$C$9)^($C$7*$C$9)))</f>
        <v>1597.2857376640841</v>
      </c>
      <c r="F145" s="8">
        <f t="shared" si="7"/>
        <v>72292.01581208226</v>
      </c>
      <c r="G145" s="15">
        <f t="shared" si="9"/>
        <v>70809.192432787313</v>
      </c>
    </row>
    <row r="146" spans="2:7" x14ac:dyDescent="0.25">
      <c r="B146" s="6">
        <v>135</v>
      </c>
      <c r="C146" s="8">
        <f t="shared" si="8"/>
        <v>1485.1711829788376</v>
      </c>
      <c r="D146" s="8">
        <f>F146*$C$8/$C$9</f>
        <v>112.11455468524657</v>
      </c>
      <c r="E146" s="15">
        <f>$C$6/(((1+$C$8/$C$9)^($C$7*$C$9)-1)/($C$8/$C$9*(1+$C$8/$C$9)^($C$7*$C$9)))</f>
        <v>1597.2857376640841</v>
      </c>
      <c r="F146" s="8">
        <f t="shared" si="7"/>
        <v>70809.192432787313</v>
      </c>
      <c r="G146" s="15">
        <f t="shared" si="9"/>
        <v>69324.021249808473</v>
      </c>
    </row>
    <row r="147" spans="2:7" x14ac:dyDescent="0.25">
      <c r="B147" s="6">
        <v>136</v>
      </c>
      <c r="C147" s="8">
        <f t="shared" si="8"/>
        <v>1487.5227040185541</v>
      </c>
      <c r="D147" s="8">
        <f>F147*$C$8/$C$9</f>
        <v>109.76303364553007</v>
      </c>
      <c r="E147" s="15">
        <f>$C$6/(((1+$C$8/$C$9)^($C$7*$C$9)-1)/($C$8/$C$9*(1+$C$8/$C$9)^($C$7*$C$9)))</f>
        <v>1597.2857376640841</v>
      </c>
      <c r="F147" s="8">
        <f t="shared" si="7"/>
        <v>69324.021249808473</v>
      </c>
      <c r="G147" s="15">
        <f t="shared" si="9"/>
        <v>67836.498545789917</v>
      </c>
    </row>
    <row r="148" spans="2:7" x14ac:dyDescent="0.25">
      <c r="B148" s="6">
        <v>137</v>
      </c>
      <c r="C148" s="8">
        <f t="shared" si="8"/>
        <v>1489.8779482999166</v>
      </c>
      <c r="D148" s="8">
        <f>F148*$C$8/$C$9</f>
        <v>107.40778936416736</v>
      </c>
      <c r="E148" s="15">
        <f>$C$6/(((1+$C$8/$C$9)^($C$7*$C$9)-1)/($C$8/$C$9*(1+$C$8/$C$9)^($C$7*$C$9)))</f>
        <v>1597.2857376640841</v>
      </c>
      <c r="F148" s="8">
        <f t="shared" si="7"/>
        <v>67836.498545789917</v>
      </c>
      <c r="G148" s="15">
        <f t="shared" si="9"/>
        <v>66346.620597489993</v>
      </c>
    </row>
    <row r="149" spans="2:7" x14ac:dyDescent="0.25">
      <c r="B149" s="6">
        <v>138</v>
      </c>
      <c r="C149" s="8">
        <f t="shared" si="8"/>
        <v>1492.2369217180583</v>
      </c>
      <c r="D149" s="8">
        <f>F149*$C$8/$C$9</f>
        <v>105.04881594602581</v>
      </c>
      <c r="E149" s="15">
        <f>$C$6/(((1+$C$8/$C$9)^($C$7*$C$9)-1)/($C$8/$C$9*(1+$C$8/$C$9)^($C$7*$C$9)))</f>
        <v>1597.2857376640841</v>
      </c>
      <c r="F149" s="8">
        <f t="shared" si="7"/>
        <v>66346.620597489993</v>
      </c>
      <c r="G149" s="15">
        <f t="shared" si="9"/>
        <v>64854.383675771933</v>
      </c>
    </row>
    <row r="150" spans="2:7" x14ac:dyDescent="0.25">
      <c r="B150" s="6">
        <v>139</v>
      </c>
      <c r="C150" s="8">
        <f t="shared" si="8"/>
        <v>1494.5996301774453</v>
      </c>
      <c r="D150" s="8">
        <f>F150*$C$8/$C$9</f>
        <v>102.68610748663889</v>
      </c>
      <c r="E150" s="15">
        <f>$C$6/(((1+$C$8/$C$9)^($C$7*$C$9)-1)/($C$8/$C$9*(1+$C$8/$C$9)^($C$7*$C$9)))</f>
        <v>1597.2857376640841</v>
      </c>
      <c r="F150" s="8">
        <f t="shared" si="7"/>
        <v>64854.383675771933</v>
      </c>
      <c r="G150" s="15">
        <f t="shared" si="9"/>
        <v>63359.78404559449</v>
      </c>
    </row>
    <row r="151" spans="2:7" x14ac:dyDescent="0.25">
      <c r="B151" s="6">
        <v>140</v>
      </c>
      <c r="C151" s="8">
        <f t="shared" si="8"/>
        <v>1496.9660795918928</v>
      </c>
      <c r="D151" s="8">
        <f>F151*$C$8/$C$9</f>
        <v>100.31965807219127</v>
      </c>
      <c r="E151" s="15">
        <f>$C$6/(((1+$C$8/$C$9)^($C$7*$C$9)-1)/($C$8/$C$9*(1+$C$8/$C$9)^($C$7*$C$9)))</f>
        <v>1597.2857376640841</v>
      </c>
      <c r="F151" s="8">
        <f t="shared" si="7"/>
        <v>63359.78404559449</v>
      </c>
      <c r="G151" s="15">
        <f t="shared" si="9"/>
        <v>61862.8179660026</v>
      </c>
    </row>
    <row r="152" spans="2:7" x14ac:dyDescent="0.25">
      <c r="B152" s="6">
        <v>141</v>
      </c>
      <c r="C152" s="8">
        <f t="shared" si="8"/>
        <v>1499.3362758845799</v>
      </c>
      <c r="D152" s="8">
        <f>F152*$C$8/$C$9</f>
        <v>97.949461779504119</v>
      </c>
      <c r="E152" s="15">
        <f>$C$6/(((1+$C$8/$C$9)^($C$7*$C$9)-1)/($C$8/$C$9*(1+$C$8/$C$9)^($C$7*$C$9)))</f>
        <v>1597.2857376640841</v>
      </c>
      <c r="F152" s="8">
        <f t="shared" si="7"/>
        <v>61862.8179660026</v>
      </c>
      <c r="G152" s="15">
        <f t="shared" si="9"/>
        <v>60363.481690118017</v>
      </c>
    </row>
    <row r="153" spans="2:7" x14ac:dyDescent="0.25">
      <c r="B153" s="6">
        <v>142</v>
      </c>
      <c r="C153" s="8">
        <f t="shared" si="8"/>
        <v>1501.7102249880638</v>
      </c>
      <c r="D153" s="8">
        <f>F153*$C$8/$C$9</f>
        <v>95.575512676020196</v>
      </c>
      <c r="E153" s="15">
        <f>$C$6/(((1+$C$8/$C$9)^($C$7*$C$9)-1)/($C$8/$C$9*(1+$C$8/$C$9)^($C$7*$C$9)))</f>
        <v>1597.2857376640841</v>
      </c>
      <c r="F153" s="8">
        <f t="shared" si="7"/>
        <v>60363.481690118017</v>
      </c>
      <c r="G153" s="15">
        <f t="shared" si="9"/>
        <v>58861.771465129954</v>
      </c>
    </row>
    <row r="154" spans="2:7" x14ac:dyDescent="0.25">
      <c r="B154" s="6">
        <v>143</v>
      </c>
      <c r="C154" s="8">
        <f t="shared" si="8"/>
        <v>1504.087932844295</v>
      </c>
      <c r="D154" s="8">
        <f>F154*$C$8/$C$9</f>
        <v>93.197804819789098</v>
      </c>
      <c r="E154" s="15">
        <f>$C$6/(((1+$C$8/$C$9)^($C$7*$C$9)-1)/($C$8/$C$9*(1+$C$8/$C$9)^($C$7*$C$9)))</f>
        <v>1597.2857376640841</v>
      </c>
      <c r="F154" s="8">
        <f t="shared" si="7"/>
        <v>58861.771465129954</v>
      </c>
      <c r="G154" s="15">
        <f t="shared" si="9"/>
        <v>57357.683532285657</v>
      </c>
    </row>
    <row r="155" spans="2:7" x14ac:dyDescent="0.25">
      <c r="B155" s="6">
        <v>144</v>
      </c>
      <c r="C155" s="8">
        <f t="shared" si="8"/>
        <v>1506.4694054046317</v>
      </c>
      <c r="D155" s="8">
        <f>F155*$C$8/$C$9</f>
        <v>90.816332259452281</v>
      </c>
      <c r="E155" s="15">
        <f>$C$6/(((1+$C$8/$C$9)^($C$7*$C$9)-1)/($C$8/$C$9*(1+$C$8/$C$9)^($C$7*$C$9)))</f>
        <v>1597.2857376640841</v>
      </c>
      <c r="F155" s="8">
        <f t="shared" si="7"/>
        <v>57357.683532285657</v>
      </c>
      <c r="G155" s="15">
        <f t="shared" si="9"/>
        <v>55851.214126881023</v>
      </c>
    </row>
    <row r="156" spans="2:7" x14ac:dyDescent="0.25">
      <c r="B156" s="6">
        <v>145</v>
      </c>
      <c r="C156" s="8">
        <f t="shared" si="8"/>
        <v>1508.8546486298558</v>
      </c>
      <c r="D156" s="8">
        <f>F156*$C$8/$C$9</f>
        <v>88.431089034228293</v>
      </c>
      <c r="E156" s="15">
        <f>$C$6/(((1+$C$8/$C$9)^($C$7*$C$9)-1)/($C$8/$C$9*(1+$C$8/$C$9)^($C$7*$C$9)))</f>
        <v>1597.2857376640841</v>
      </c>
      <c r="F156" s="8">
        <f t="shared" si="7"/>
        <v>55851.214126881023</v>
      </c>
      <c r="G156" s="15">
        <f t="shared" si="9"/>
        <v>54342.359478251165</v>
      </c>
    </row>
    <row r="157" spans="2:7" x14ac:dyDescent="0.25">
      <c r="B157" s="6">
        <v>146</v>
      </c>
      <c r="C157" s="8">
        <f t="shared" si="8"/>
        <v>1511.2436684901863</v>
      </c>
      <c r="D157" s="8">
        <f>F157*$C$8/$C$9</f>
        <v>86.042069173897673</v>
      </c>
      <c r="E157" s="15">
        <f>$C$6/(((1+$C$8/$C$9)^($C$7*$C$9)-1)/($C$8/$C$9*(1+$C$8/$C$9)^($C$7*$C$9)))</f>
        <v>1597.2857376640841</v>
      </c>
      <c r="F157" s="8">
        <f t="shared" si="7"/>
        <v>54342.359478251165</v>
      </c>
      <c r="G157" s="15">
        <f t="shared" si="9"/>
        <v>52831.11580976098</v>
      </c>
    </row>
    <row r="158" spans="2:7" x14ac:dyDescent="0.25">
      <c r="B158" s="6">
        <v>147</v>
      </c>
      <c r="C158" s="8">
        <f t="shared" si="8"/>
        <v>1513.6364709652958</v>
      </c>
      <c r="D158" s="8">
        <f>F158*$C$8/$C$9</f>
        <v>83.649266698788225</v>
      </c>
      <c r="E158" s="15">
        <f>$C$6/(((1+$C$8/$C$9)^($C$7*$C$9)-1)/($C$8/$C$9*(1+$C$8/$C$9)^($C$7*$C$9)))</f>
        <v>1597.2857376640841</v>
      </c>
      <c r="F158" s="8">
        <f t="shared" si="7"/>
        <v>52831.11580976098</v>
      </c>
      <c r="G158" s="15">
        <f t="shared" si="9"/>
        <v>51317.479338795682</v>
      </c>
    </row>
    <row r="159" spans="2:7" x14ac:dyDescent="0.25">
      <c r="B159" s="6">
        <v>148</v>
      </c>
      <c r="C159" s="8">
        <f t="shared" si="8"/>
        <v>1516.0330620443242</v>
      </c>
      <c r="D159" s="8">
        <f>F159*$C$8/$C$9</f>
        <v>81.252675619759827</v>
      </c>
      <c r="E159" s="15">
        <f>$C$6/(((1+$C$8/$C$9)^($C$7*$C$9)-1)/($C$8/$C$9*(1+$C$8/$C$9)^($C$7*$C$9)))</f>
        <v>1597.2857376640841</v>
      </c>
      <c r="F159" s="8">
        <f t="shared" si="7"/>
        <v>51317.479338795682</v>
      </c>
      <c r="G159" s="15">
        <f t="shared" si="9"/>
        <v>49801.446276751354</v>
      </c>
    </row>
    <row r="160" spans="2:7" x14ac:dyDescent="0.25">
      <c r="B160" s="6">
        <v>149</v>
      </c>
      <c r="C160" s="8">
        <f t="shared" si="8"/>
        <v>1518.4334477258944</v>
      </c>
      <c r="D160" s="8">
        <f>F160*$C$8/$C$9</f>
        <v>78.852289938189642</v>
      </c>
      <c r="E160" s="15">
        <f>$C$6/(((1+$C$8/$C$9)^($C$7*$C$9)-1)/($C$8/$C$9*(1+$C$8/$C$9)^($C$7*$C$9)))</f>
        <v>1597.2857376640841</v>
      </c>
      <c r="F160" s="8">
        <f t="shared" si="7"/>
        <v>49801.446276751354</v>
      </c>
      <c r="G160" s="15">
        <f t="shared" si="9"/>
        <v>48283.012829025458</v>
      </c>
    </row>
    <row r="161" spans="2:7" x14ac:dyDescent="0.25">
      <c r="B161" s="6">
        <v>150</v>
      </c>
      <c r="C161" s="8">
        <f t="shared" si="8"/>
        <v>1520.8376340181271</v>
      </c>
      <c r="D161" s="8">
        <f>F161*$C$8/$C$9</f>
        <v>76.448103645956976</v>
      </c>
      <c r="E161" s="15">
        <f>$C$6/(((1+$C$8/$C$9)^($C$7*$C$9)-1)/($C$8/$C$9*(1+$C$8/$C$9)^($C$7*$C$9)))</f>
        <v>1597.2857376640841</v>
      </c>
      <c r="F161" s="8">
        <f t="shared" si="7"/>
        <v>48283.012829025458</v>
      </c>
      <c r="G161" s="15">
        <f t="shared" si="9"/>
        <v>46762.17519500733</v>
      </c>
    </row>
    <row r="162" spans="2:7" x14ac:dyDescent="0.25">
      <c r="B162" s="6">
        <v>151</v>
      </c>
      <c r="C162" s="8">
        <f t="shared" si="8"/>
        <v>1523.2456269386557</v>
      </c>
      <c r="D162" s="8">
        <f>F162*$C$8/$C$9</f>
        <v>74.040110725428278</v>
      </c>
      <c r="E162" s="15">
        <f>$C$6/(((1+$C$8/$C$9)^($C$7*$C$9)-1)/($C$8/$C$9*(1+$C$8/$C$9)^($C$7*$C$9)))</f>
        <v>1597.2857376640841</v>
      </c>
      <c r="F162" s="8">
        <f t="shared" si="7"/>
        <v>46762.17519500733</v>
      </c>
      <c r="G162" s="15">
        <f t="shared" si="9"/>
        <v>45238.929568068677</v>
      </c>
    </row>
    <row r="163" spans="2:7" x14ac:dyDescent="0.25">
      <c r="B163" s="6">
        <v>152</v>
      </c>
      <c r="C163" s="8">
        <f t="shared" si="8"/>
        <v>1525.6574325146421</v>
      </c>
      <c r="D163" s="8">
        <f>F163*$C$8/$C$9</f>
        <v>71.62830514944207</v>
      </c>
      <c r="E163" s="15">
        <f>$C$6/(((1+$C$8/$C$9)^($C$7*$C$9)-1)/($C$8/$C$9*(1+$C$8/$C$9)^($C$7*$C$9)))</f>
        <v>1597.2857376640841</v>
      </c>
      <c r="F163" s="8">
        <f t="shared" si="7"/>
        <v>45238.929568068677</v>
      </c>
      <c r="G163" s="15">
        <f t="shared" si="9"/>
        <v>43713.272135554034</v>
      </c>
    </row>
    <row r="164" spans="2:7" x14ac:dyDescent="0.25">
      <c r="B164" s="6">
        <v>153</v>
      </c>
      <c r="C164" s="8">
        <f t="shared" si="8"/>
        <v>1528.0730567827902</v>
      </c>
      <c r="D164" s="8">
        <f>F164*$C$8/$C$9</f>
        <v>69.212680881293878</v>
      </c>
      <c r="E164" s="15">
        <f>$C$6/(((1+$C$8/$C$9)^($C$7*$C$9)-1)/($C$8/$C$9*(1+$C$8/$C$9)^($C$7*$C$9)))</f>
        <v>1597.2857376640841</v>
      </c>
      <c r="F164" s="8">
        <f t="shared" si="7"/>
        <v>43713.272135554034</v>
      </c>
      <c r="G164" s="15">
        <f t="shared" si="9"/>
        <v>42185.199078771242</v>
      </c>
    </row>
    <row r="165" spans="2:7" x14ac:dyDescent="0.25">
      <c r="B165" s="6">
        <v>154</v>
      </c>
      <c r="C165" s="8">
        <f t="shared" si="8"/>
        <v>1530.4925057893629</v>
      </c>
      <c r="D165" s="8">
        <f>F165*$C$8/$C$9</f>
        <v>66.79323187472113</v>
      </c>
      <c r="E165" s="15">
        <f>$C$6/(((1+$C$8/$C$9)^($C$7*$C$9)-1)/($C$8/$C$9*(1+$C$8/$C$9)^($C$7*$C$9)))</f>
        <v>1597.2857376640841</v>
      </c>
      <c r="F165" s="8">
        <f t="shared" si="7"/>
        <v>42185.199078771242</v>
      </c>
      <c r="G165" s="15">
        <f t="shared" si="9"/>
        <v>40654.706572981879</v>
      </c>
    </row>
    <row r="166" spans="2:7" x14ac:dyDescent="0.25">
      <c r="B166" s="6">
        <v>155</v>
      </c>
      <c r="C166" s="8">
        <f t="shared" si="8"/>
        <v>1532.915785590196</v>
      </c>
      <c r="D166" s="8">
        <f>F166*$C$8/$C$9</f>
        <v>64.369952073887973</v>
      </c>
      <c r="E166" s="15">
        <f>$C$6/(((1+$C$8/$C$9)^($C$7*$C$9)-1)/($C$8/$C$9*(1+$C$8/$C$9)^($C$7*$C$9)))</f>
        <v>1597.2857376640841</v>
      </c>
      <c r="F166" s="8">
        <f t="shared" si="7"/>
        <v>40654.706572981879</v>
      </c>
      <c r="G166" s="15">
        <f t="shared" si="9"/>
        <v>39121.790787391685</v>
      </c>
    </row>
    <row r="167" spans="2:7" x14ac:dyDescent="0.25">
      <c r="B167" s="6">
        <v>156</v>
      </c>
      <c r="C167" s="8">
        <f t="shared" si="8"/>
        <v>1535.3429022507139</v>
      </c>
      <c r="D167" s="8">
        <f>F167*$C$8/$C$9</f>
        <v>61.942835413370169</v>
      </c>
      <c r="E167" s="15">
        <f>$C$6/(((1+$C$8/$C$9)^($C$7*$C$9)-1)/($C$8/$C$9*(1+$C$8/$C$9)^($C$7*$C$9)))</f>
        <v>1597.2857376640841</v>
      </c>
      <c r="F167" s="8">
        <f t="shared" si="7"/>
        <v>39121.790787391685</v>
      </c>
      <c r="G167" s="15">
        <f t="shared" si="9"/>
        <v>37586.447885140973</v>
      </c>
    </row>
    <row r="168" spans="2:7" x14ac:dyDescent="0.25">
      <c r="B168" s="6">
        <v>157</v>
      </c>
      <c r="C168" s="8">
        <f t="shared" si="8"/>
        <v>1537.7738618459441</v>
      </c>
      <c r="D168" s="8">
        <f>F168*$C$8/$C$9</f>
        <v>59.511875818139877</v>
      </c>
      <c r="E168" s="15">
        <f>$C$6/(((1+$C$8/$C$9)^($C$7*$C$9)-1)/($C$8/$C$9*(1+$C$8/$C$9)^($C$7*$C$9)))</f>
        <v>1597.2857376640841</v>
      </c>
      <c r="F168" s="8">
        <f t="shared" si="7"/>
        <v>37586.447885140973</v>
      </c>
      <c r="G168" s="15">
        <f t="shared" si="9"/>
        <v>36048.674023295032</v>
      </c>
    </row>
    <row r="169" spans="2:7" x14ac:dyDescent="0.25">
      <c r="B169" s="6">
        <v>158</v>
      </c>
      <c r="C169" s="8">
        <f t="shared" si="8"/>
        <v>1540.2086704605335</v>
      </c>
      <c r="D169" s="8">
        <f>F169*$C$8/$C$9</f>
        <v>57.077067203550463</v>
      </c>
      <c r="E169" s="15">
        <f>$C$6/(((1+$C$8/$C$9)^($C$7*$C$9)-1)/($C$8/$C$9*(1+$C$8/$C$9)^($C$7*$C$9)))</f>
        <v>1597.2857376640841</v>
      </c>
      <c r="F169" s="8">
        <f t="shared" si="7"/>
        <v>36048.674023295032</v>
      </c>
      <c r="G169" s="15">
        <f t="shared" si="9"/>
        <v>34508.465352834501</v>
      </c>
    </row>
    <row r="170" spans="2:7" x14ac:dyDescent="0.25">
      <c r="B170" s="6">
        <v>159</v>
      </c>
      <c r="C170" s="8">
        <f t="shared" si="8"/>
        <v>1542.6473341887629</v>
      </c>
      <c r="D170" s="8">
        <f>F170*$C$8/$C$9</f>
        <v>54.63840347532129</v>
      </c>
      <c r="E170" s="15">
        <f>$C$6/(((1+$C$8/$C$9)^($C$7*$C$9)-1)/($C$8/$C$9*(1+$C$8/$C$9)^($C$7*$C$9)))</f>
        <v>1597.2857376640841</v>
      </c>
      <c r="F170" s="8">
        <f t="shared" si="7"/>
        <v>34508.465352834501</v>
      </c>
      <c r="G170" s="15">
        <f t="shared" si="9"/>
        <v>32965.818018645739</v>
      </c>
    </row>
    <row r="171" spans="2:7" x14ac:dyDescent="0.25">
      <c r="B171" s="6">
        <v>160</v>
      </c>
      <c r="C171" s="8">
        <f t="shared" si="8"/>
        <v>1545.0898591345617</v>
      </c>
      <c r="D171" s="8">
        <f>F171*$C$8/$C$9</f>
        <v>52.195878529522417</v>
      </c>
      <c r="E171" s="15">
        <f>$C$6/(((1+$C$8/$C$9)^($C$7*$C$9)-1)/($C$8/$C$9*(1+$C$8/$C$9)^($C$7*$C$9)))</f>
        <v>1597.2857376640841</v>
      </c>
      <c r="F171" s="8">
        <f t="shared" si="7"/>
        <v>32965.818018645739</v>
      </c>
      <c r="G171" s="15">
        <f t="shared" si="9"/>
        <v>31420.728159511178</v>
      </c>
    </row>
    <row r="172" spans="2:7" x14ac:dyDescent="0.25">
      <c r="B172" s="6">
        <v>161</v>
      </c>
      <c r="C172" s="8">
        <f t="shared" si="8"/>
        <v>1547.5362514115247</v>
      </c>
      <c r="D172" s="8">
        <f>F172*$C$8/$C$9</f>
        <v>49.749486252559365</v>
      </c>
      <c r="E172" s="15">
        <f>$C$6/(((1+$C$8/$C$9)^($C$7*$C$9)-1)/($C$8/$C$9*(1+$C$8/$C$9)^($C$7*$C$9)))</f>
        <v>1597.2857376640841</v>
      </c>
      <c r="F172" s="8">
        <f t="shared" si="7"/>
        <v>31420.728159511178</v>
      </c>
      <c r="G172" s="15">
        <f t="shared" si="9"/>
        <v>29873.191908099652</v>
      </c>
    </row>
    <row r="173" spans="2:7" x14ac:dyDescent="0.25">
      <c r="B173" s="6">
        <v>162</v>
      </c>
      <c r="C173" s="8">
        <f t="shared" si="8"/>
        <v>1549.9865171429262</v>
      </c>
      <c r="D173" s="8">
        <f>F173*$C$8/$C$9</f>
        <v>47.299220521157785</v>
      </c>
      <c r="E173" s="15">
        <f>$C$6/(((1+$C$8/$C$9)^($C$7*$C$9)-1)/($C$8/$C$9*(1+$C$8/$C$9)^($C$7*$C$9)))</f>
        <v>1597.2857376640841</v>
      </c>
      <c r="F173" s="8">
        <f t="shared" si="7"/>
        <v>29873.191908099652</v>
      </c>
      <c r="G173" s="15">
        <f t="shared" si="9"/>
        <v>28323.205390956726</v>
      </c>
    </row>
    <row r="174" spans="2:7" x14ac:dyDescent="0.25">
      <c r="B174" s="6">
        <v>163</v>
      </c>
      <c r="C174" s="8">
        <f t="shared" si="8"/>
        <v>1552.4406624617359</v>
      </c>
      <c r="D174" s="8">
        <f>F174*$C$8/$C$9</f>
        <v>44.845075202348148</v>
      </c>
      <c r="E174" s="15">
        <f>$C$6/(((1+$C$8/$C$9)^($C$7*$C$9)-1)/($C$8/$C$9*(1+$C$8/$C$9)^($C$7*$C$9)))</f>
        <v>1597.2857376640841</v>
      </c>
      <c r="F174" s="8">
        <f t="shared" si="7"/>
        <v>28323.205390956726</v>
      </c>
      <c r="G174" s="15">
        <f t="shared" si="9"/>
        <v>26770.764728494989</v>
      </c>
    </row>
    <row r="175" spans="2:7" x14ac:dyDescent="0.25">
      <c r="B175" s="6">
        <v>164</v>
      </c>
      <c r="C175" s="8">
        <f t="shared" si="8"/>
        <v>1554.8986935106336</v>
      </c>
      <c r="D175" s="8">
        <f>F175*$C$8/$C$9</f>
        <v>42.387044153450397</v>
      </c>
      <c r="E175" s="15">
        <f>$C$6/(((1+$C$8/$C$9)^($C$7*$C$9)-1)/($C$8/$C$9*(1+$C$8/$C$9)^($C$7*$C$9)))</f>
        <v>1597.2857376640841</v>
      </c>
      <c r="F175" s="8">
        <f t="shared" si="7"/>
        <v>26770.764728494989</v>
      </c>
      <c r="G175" s="15">
        <f t="shared" si="9"/>
        <v>25215.866034984356</v>
      </c>
    </row>
    <row r="176" spans="2:7" x14ac:dyDescent="0.25">
      <c r="B176" s="6">
        <v>165</v>
      </c>
      <c r="C176" s="8">
        <f t="shared" si="8"/>
        <v>1557.3606164420255</v>
      </c>
      <c r="D176" s="8">
        <f>F176*$C$8/$C$9</f>
        <v>39.925121222058564</v>
      </c>
      <c r="E176" s="15">
        <f>$C$6/(((1+$C$8/$C$9)^($C$7*$C$9)-1)/($C$8/$C$9*(1+$C$8/$C$9)^($C$7*$C$9)))</f>
        <v>1597.2857376640841</v>
      </c>
      <c r="F176" s="8">
        <f t="shared" si="7"/>
        <v>25215.866034984356</v>
      </c>
      <c r="G176" s="15">
        <f t="shared" si="9"/>
        <v>23658.505418542329</v>
      </c>
    </row>
    <row r="177" spans="2:7" x14ac:dyDescent="0.25">
      <c r="B177" s="6">
        <v>166</v>
      </c>
      <c r="C177" s="8">
        <f t="shared" si="8"/>
        <v>1559.8264374180587</v>
      </c>
      <c r="D177" s="8">
        <f>F177*$C$8/$C$9</f>
        <v>37.459300246025357</v>
      </c>
      <c r="E177" s="15">
        <f>$C$6/(((1+$C$8/$C$9)^($C$7*$C$9)-1)/($C$8/$C$9*(1+$C$8/$C$9)^($C$7*$C$9)))</f>
        <v>1597.2857376640841</v>
      </c>
      <c r="F177" s="8">
        <f t="shared" si="7"/>
        <v>23658.505418542329</v>
      </c>
      <c r="G177" s="15">
        <f t="shared" si="9"/>
        <v>22098.678981124271</v>
      </c>
    </row>
    <row r="178" spans="2:7" x14ac:dyDescent="0.25">
      <c r="B178" s="6">
        <v>167</v>
      </c>
      <c r="C178" s="8">
        <f t="shared" si="8"/>
        <v>1562.2961626106373</v>
      </c>
      <c r="D178" s="8">
        <f>F178*$C$8/$C$9</f>
        <v>34.989575053446764</v>
      </c>
      <c r="E178" s="15">
        <f>$C$6/(((1+$C$8/$C$9)^($C$7*$C$9)-1)/($C$8/$C$9*(1+$C$8/$C$9)^($C$7*$C$9)))</f>
        <v>1597.2857376640841</v>
      </c>
      <c r="F178" s="8">
        <f t="shared" si="7"/>
        <v>22098.678981124271</v>
      </c>
      <c r="G178" s="15">
        <f t="shared" si="9"/>
        <v>20536.382818513634</v>
      </c>
    </row>
    <row r="179" spans="2:7" x14ac:dyDescent="0.25">
      <c r="B179" s="6">
        <v>168</v>
      </c>
      <c r="C179" s="8">
        <f t="shared" si="8"/>
        <v>1564.7697982014374</v>
      </c>
      <c r="D179" s="8">
        <f>F179*$C$8/$C$9</f>
        <v>32.515939462646585</v>
      </c>
      <c r="E179" s="15">
        <f>$C$6/(((1+$C$8/$C$9)^($C$7*$C$9)-1)/($C$8/$C$9*(1+$C$8/$C$9)^($C$7*$C$9)))</f>
        <v>1597.2857376640841</v>
      </c>
      <c r="F179" s="8">
        <f t="shared" si="7"/>
        <v>20536.382818513634</v>
      </c>
      <c r="G179" s="15">
        <f t="shared" si="9"/>
        <v>18971.613020312197</v>
      </c>
    </row>
    <row r="180" spans="2:7" x14ac:dyDescent="0.25">
      <c r="B180" s="6">
        <v>169</v>
      </c>
      <c r="C180" s="8">
        <f t="shared" si="8"/>
        <v>1567.2473503819231</v>
      </c>
      <c r="D180" s="8">
        <f>F180*$C$8/$C$9</f>
        <v>30.038387282160979</v>
      </c>
      <c r="E180" s="15">
        <f>$C$6/(((1+$C$8/$C$9)^($C$7*$C$9)-1)/($C$8/$C$9*(1+$C$8/$C$9)^($C$7*$C$9)))</f>
        <v>1597.2857376640841</v>
      </c>
      <c r="F180" s="8">
        <f t="shared" si="7"/>
        <v>18971.613020312197</v>
      </c>
      <c r="G180" s="15">
        <f t="shared" si="9"/>
        <v>17404.365669930274</v>
      </c>
    </row>
    <row r="181" spans="2:7" x14ac:dyDescent="0.25">
      <c r="B181" s="6">
        <v>170</v>
      </c>
      <c r="C181" s="8">
        <f t="shared" si="8"/>
        <v>1569.7288253533611</v>
      </c>
      <c r="D181" s="8">
        <f>F181*$C$8/$C$9</f>
        <v>27.556912310722932</v>
      </c>
      <c r="E181" s="15">
        <f>$C$6/(((1+$C$8/$C$9)^($C$7*$C$9)-1)/($C$8/$C$9*(1+$C$8/$C$9)^($C$7*$C$9)))</f>
        <v>1597.2857376640841</v>
      </c>
      <c r="F181" s="8">
        <f t="shared" si="7"/>
        <v>17404.365669930274</v>
      </c>
      <c r="G181" s="15">
        <f t="shared" si="9"/>
        <v>15834.636844576913</v>
      </c>
    </row>
    <row r="182" spans="2:7" x14ac:dyDescent="0.25">
      <c r="B182" s="6">
        <v>171</v>
      </c>
      <c r="C182" s="8">
        <f t="shared" si="8"/>
        <v>1572.2142293268373</v>
      </c>
      <c r="D182" s="8">
        <f>F182*$C$8/$C$9</f>
        <v>25.07150833724678</v>
      </c>
      <c r="E182" s="15">
        <f>$C$6/(((1+$C$8/$C$9)^($C$7*$C$9)-1)/($C$8/$C$9*(1+$C$8/$C$9)^($C$7*$C$9)))</f>
        <v>1597.2857376640841</v>
      </c>
      <c r="F182" s="8">
        <f t="shared" si="7"/>
        <v>15834.636844576913</v>
      </c>
      <c r="G182" s="15">
        <f t="shared" si="9"/>
        <v>14262.422615250076</v>
      </c>
    </row>
    <row r="183" spans="2:7" x14ac:dyDescent="0.25">
      <c r="B183" s="6">
        <v>172</v>
      </c>
      <c r="C183" s="8">
        <f t="shared" si="8"/>
        <v>1574.7035685232715</v>
      </c>
      <c r="D183" s="8">
        <f>F183*$C$8/$C$9</f>
        <v>22.582169140812621</v>
      </c>
      <c r="E183" s="15">
        <f>$C$6/(((1+$C$8/$C$9)^($C$7*$C$9)-1)/($C$8/$C$9*(1+$C$8/$C$9)^($C$7*$C$9)))</f>
        <v>1597.2857376640841</v>
      </c>
      <c r="F183" s="8">
        <f t="shared" si="7"/>
        <v>14262.422615250076</v>
      </c>
      <c r="G183" s="15">
        <f t="shared" si="9"/>
        <v>12687.719046726805</v>
      </c>
    </row>
    <row r="184" spans="2:7" x14ac:dyDescent="0.25">
      <c r="B184" s="6">
        <v>173</v>
      </c>
      <c r="C184" s="8">
        <f t="shared" si="8"/>
        <v>1577.1968491734333</v>
      </c>
      <c r="D184" s="8">
        <f>F184*$C$8/$C$9</f>
        <v>20.088888490650774</v>
      </c>
      <c r="E184" s="15">
        <f>$C$6/(((1+$C$8/$C$9)^($C$7*$C$9)-1)/($C$8/$C$9*(1+$C$8/$C$9)^($C$7*$C$9)))</f>
        <v>1597.2857376640841</v>
      </c>
      <c r="F184" s="8">
        <f t="shared" ref="F184:F191" si="10">G183</f>
        <v>12687.719046726805</v>
      </c>
      <c r="G184" s="15">
        <f t="shared" si="9"/>
        <v>11110.522197553371</v>
      </c>
    </row>
    <row r="185" spans="2:7" x14ac:dyDescent="0.25">
      <c r="B185" s="6">
        <v>174</v>
      </c>
      <c r="C185" s="8">
        <f t="shared" si="8"/>
        <v>1579.694077517958</v>
      </c>
      <c r="D185" s="8">
        <f>F185*$C$8/$C$9</f>
        <v>17.59166014612617</v>
      </c>
      <c r="E185" s="15">
        <f>$C$6/(((1+$C$8/$C$9)^($C$7*$C$9)-1)/($C$8/$C$9*(1+$C$8/$C$9)^($C$7*$C$9)))</f>
        <v>1597.2857376640841</v>
      </c>
      <c r="F185" s="8">
        <f t="shared" si="10"/>
        <v>11110.522197553371</v>
      </c>
      <c r="G185" s="15">
        <f t="shared" si="9"/>
        <v>9530.828120035414</v>
      </c>
    </row>
    <row r="186" spans="2:7" x14ac:dyDescent="0.25">
      <c r="B186" s="6">
        <v>175</v>
      </c>
      <c r="C186" s="8">
        <f t="shared" si="8"/>
        <v>1582.1952598073613</v>
      </c>
      <c r="D186" s="8">
        <f>F186*$C$8/$C$9</f>
        <v>15.090477856722737</v>
      </c>
      <c r="E186" s="15">
        <f>$C$6/(((1+$C$8/$C$9)^($C$7*$C$9)-1)/($C$8/$C$9*(1+$C$8/$C$9)^($C$7*$C$9)))</f>
        <v>1597.2857376640841</v>
      </c>
      <c r="F186" s="8">
        <f t="shared" si="10"/>
        <v>9530.828120035414</v>
      </c>
      <c r="G186" s="15">
        <f t="shared" si="9"/>
        <v>7948.6328602280528</v>
      </c>
    </row>
    <row r="187" spans="2:7" x14ac:dyDescent="0.25">
      <c r="B187" s="6">
        <v>176</v>
      </c>
      <c r="C187" s="8">
        <f t="shared" si="8"/>
        <v>1584.7004023020563</v>
      </c>
      <c r="D187" s="8">
        <f>F187*$C$8/$C$9</f>
        <v>12.585335362027749</v>
      </c>
      <c r="E187" s="15">
        <f>$C$6/(((1+$C$8/$C$9)^($C$7*$C$9)-1)/($C$8/$C$9*(1+$C$8/$C$9)^($C$7*$C$9)))</f>
        <v>1597.2857376640841</v>
      </c>
      <c r="F187" s="8">
        <f t="shared" si="10"/>
        <v>7948.6328602280528</v>
      </c>
      <c r="G187" s="15">
        <f t="shared" si="9"/>
        <v>6363.9324579259965</v>
      </c>
    </row>
    <row r="188" spans="2:7" x14ac:dyDescent="0.25">
      <c r="B188" s="6">
        <v>177</v>
      </c>
      <c r="C188" s="8">
        <f t="shared" si="8"/>
        <v>1587.209511272368</v>
      </c>
      <c r="D188" s="8">
        <f>F188*$C$8/$C$9</f>
        <v>10.07622639171616</v>
      </c>
      <c r="E188" s="15">
        <f>$C$6/(((1+$C$8/$C$9)^($C$7*$C$9)-1)/($C$8/$C$9*(1+$C$8/$C$9)^($C$7*$C$9)))</f>
        <v>1597.2857376640841</v>
      </c>
      <c r="F188" s="8">
        <f t="shared" si="10"/>
        <v>6363.9324579259965</v>
      </c>
      <c r="G188" s="15">
        <f t="shared" si="9"/>
        <v>4776.7229466536282</v>
      </c>
    </row>
    <row r="189" spans="2:7" x14ac:dyDescent="0.25">
      <c r="B189" s="6">
        <v>178</v>
      </c>
      <c r="C189" s="8">
        <f t="shared" si="8"/>
        <v>1589.7225929985491</v>
      </c>
      <c r="D189" s="8">
        <f>F189*$C$8/$C$9</f>
        <v>7.563144665534911</v>
      </c>
      <c r="E189" s="15">
        <f>$C$6/(((1+$C$8/$C$9)^($C$7*$C$9)-1)/($C$8/$C$9*(1+$C$8/$C$9)^($C$7*$C$9)))</f>
        <v>1597.2857376640841</v>
      </c>
      <c r="F189" s="8">
        <f t="shared" si="10"/>
        <v>4776.7229466536282</v>
      </c>
      <c r="G189" s="15">
        <f t="shared" si="9"/>
        <v>3187.0003536550794</v>
      </c>
    </row>
    <row r="190" spans="2:7" x14ac:dyDescent="0.25">
      <c r="B190" s="6">
        <v>179</v>
      </c>
      <c r="C190" s="8">
        <f t="shared" si="8"/>
        <v>1592.2396537707968</v>
      </c>
      <c r="D190" s="8">
        <f>F190*$C$8/$C$9</f>
        <v>5.046083893287209</v>
      </c>
      <c r="E190" s="15">
        <f>$C$6/(((1+$C$8/$C$9)^($C$7*$C$9)-1)/($C$8/$C$9*(1+$C$8/$C$9)^($C$7*$C$9)))</f>
        <v>1597.2857376640841</v>
      </c>
      <c r="F190" s="8">
        <f t="shared" si="10"/>
        <v>3187.0003536550794</v>
      </c>
      <c r="G190" s="15">
        <f t="shared" si="9"/>
        <v>1594.7606998842825</v>
      </c>
    </row>
    <row r="191" spans="2:7" x14ac:dyDescent="0.25">
      <c r="B191" s="6">
        <v>180</v>
      </c>
      <c r="C191" s="8">
        <f t="shared" si="8"/>
        <v>1594.7606998892672</v>
      </c>
      <c r="D191" s="8">
        <f>F191*$C$8/$C$9</f>
        <v>2.5250377748167807</v>
      </c>
      <c r="E191" s="15">
        <f>$C$6/(((1+$C$8/$C$9)^($C$7*$C$9)-1)/($C$8/$C$9*(1+$C$8/$C$9)^($C$7*$C$9)))</f>
        <v>1597.2857376640841</v>
      </c>
      <c r="F191" s="8">
        <f t="shared" si="10"/>
        <v>1594.7606998842825</v>
      </c>
      <c r="G191" s="15">
        <f t="shared" si="9"/>
        <v>-4.9847130867419764E-9</v>
      </c>
    </row>
    <row r="194" spans="4:4" x14ac:dyDescent="0.25">
      <c r="D194" s="17">
        <f>SUM(D12:D191)</f>
        <v>37511.432779530216</v>
      </c>
    </row>
  </sheetData>
  <hyperlinks>
    <hyperlink ref="B4" r:id="rId1" xr:uid="{00000000-0004-0000-0000-000000000000}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Straight mortgage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2014-11-26T15:05:26Z</dcterms:created>
  <dcterms:modified xsi:type="dcterms:W3CDTF">2019-01-13T13:49:17Z</dcterms:modified>
</cp:coreProperties>
</file>