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/>
  <c r="F14" i="1"/>
  <c r="E14" i="1"/>
  <c r="F15" i="1" s="1"/>
  <c r="F13" i="1"/>
  <c r="E15" i="1"/>
  <c r="E13" i="1"/>
  <c r="D15" i="1"/>
  <c r="C14" i="1"/>
  <c r="D14" i="1" s="1"/>
  <c r="C13" i="1" l="1"/>
  <c r="D13" i="1" s="1"/>
  <c r="G13" i="1" s="1"/>
  <c r="I13" i="1" s="1"/>
  <c r="G15" i="1"/>
  <c r="I15" i="1" s="1"/>
  <c r="G14" i="1"/>
  <c r="I14" i="1" s="1"/>
  <c r="I17" i="1" l="1"/>
</calcChain>
</file>

<file path=xl/sharedStrings.xml><?xml version="1.0" encoding="utf-8"?>
<sst xmlns="http://schemas.openxmlformats.org/spreadsheetml/2006/main" count="14" uniqueCount="13">
  <si>
    <t>http://breakingdownfinance.com</t>
  </si>
  <si>
    <t>Credit valuation adjustment</t>
  </si>
  <si>
    <t>Year</t>
  </si>
  <si>
    <t>Exposure</t>
  </si>
  <si>
    <t>Loss Given Default</t>
  </si>
  <si>
    <t>Probability of Survival</t>
  </si>
  <si>
    <t>Expected loss</t>
  </si>
  <si>
    <t>Discount factor</t>
  </si>
  <si>
    <t>Present value of expected loss</t>
  </si>
  <si>
    <t>Hazard rate</t>
  </si>
  <si>
    <t>Recovery rate</t>
  </si>
  <si>
    <t>Benchmark rate</t>
  </si>
  <si>
    <t>Probability of Default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</si>
</sst>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$-409]#,##0.0"/>
    <numFmt numFmtId="173" formatCode="[$$-409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2A3B78"/>
      <name val="Calibri"/>
      <family val="2"/>
      <scheme val="minor"/>
    </font>
    <font>
      <b/>
      <sz val="20"/>
      <color rgb="FF2A3B7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10" fontId="1" fillId="2" borderId="0" xfId="1" applyNumberFormat="1" applyFont="1" applyFill="1" applyAlignment="1">
      <alignment wrapText="1"/>
    </xf>
    <xf numFmtId="0" fontId="0" fillId="2" borderId="0" xfId="0" applyFill="1" applyBorder="1" applyAlignment="1">
      <alignment horizontal="center" wrapText="1"/>
    </xf>
    <xf numFmtId="9" fontId="0" fillId="2" borderId="0" xfId="0" applyNumberFormat="1" applyFill="1" applyAlignment="1">
      <alignment wrapText="1"/>
    </xf>
    <xf numFmtId="0" fontId="0" fillId="2" borderId="0" xfId="0" applyFill="1" applyAlignment="1">
      <alignment horizontal="center" wrapText="1"/>
    </xf>
    <xf numFmtId="173" fontId="0" fillId="2" borderId="0" xfId="0" applyNumberFormat="1" applyFill="1" applyAlignment="1">
      <alignment wrapText="1"/>
    </xf>
    <xf numFmtId="173" fontId="0" fillId="2" borderId="0" xfId="0" applyNumberFormat="1" applyFill="1" applyAlignment="1">
      <alignment horizontal="center" wrapText="1"/>
    </xf>
    <xf numFmtId="10" fontId="0" fillId="2" borderId="0" xfId="0" applyNumberFormat="1" applyFill="1" applyAlignment="1">
      <alignment horizontal="center" wrapText="1"/>
    </xf>
    <xf numFmtId="0" fontId="4" fillId="2" borderId="0" xfId="0" applyFont="1" applyFill="1" applyAlignment="1">
      <alignment wrapText="1"/>
    </xf>
    <xf numFmtId="173" fontId="0" fillId="2" borderId="1" xfId="0" applyNumberFormat="1" applyFill="1" applyBorder="1" applyAlignment="1">
      <alignment horizontal="center" wrapText="1"/>
    </xf>
    <xf numFmtId="9" fontId="0" fillId="2" borderId="1" xfId="0" applyNumberFormat="1" applyFill="1" applyBorder="1" applyAlignment="1">
      <alignment wrapText="1"/>
    </xf>
    <xf numFmtId="10" fontId="0" fillId="2" borderId="1" xfId="0" applyNumberFormat="1" applyFill="1" applyBorder="1" applyAlignment="1">
      <alignment horizontal="center" wrapText="1"/>
    </xf>
    <xf numFmtId="173" fontId="0" fillId="2" borderId="1" xfId="0" applyNumberFormat="1" applyFill="1" applyBorder="1" applyAlignment="1">
      <alignment wrapText="1"/>
    </xf>
    <xf numFmtId="173" fontId="4" fillId="2" borderId="0" xfId="0" applyNumberFormat="1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2" borderId="0" xfId="2" applyFill="1" applyAlignment="1"/>
    <xf numFmtId="0" fontId="0" fillId="2" borderId="0" xfId="0" applyFill="1" applyAlignment="1"/>
    <xf numFmtId="10" fontId="1" fillId="2" borderId="0" xfId="1" applyNumberFormat="1" applyFont="1" applyFill="1" applyAlignment="1"/>
    <xf numFmtId="164" fontId="5" fillId="2" borderId="0" xfId="1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3</xdr:col>
      <xdr:colOff>445001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tabSelected="1" zoomScale="85" zoomScaleNormal="85" workbookViewId="0">
      <selection activeCell="A6" sqref="A6"/>
    </sheetView>
  </sheetViews>
  <sheetFormatPr defaultColWidth="8.85546875" defaultRowHeight="15" x14ac:dyDescent="0.25"/>
  <cols>
    <col min="1" max="1" width="8.85546875" style="1"/>
    <col min="2" max="2" width="18.140625" style="4" customWidth="1"/>
    <col min="3" max="8" width="12.7109375" style="4" customWidth="1"/>
    <col min="9" max="9" width="18.7109375" style="4" customWidth="1"/>
    <col min="10" max="16384" width="8.85546875" style="1"/>
  </cols>
  <sheetData>
    <row r="2" spans="2:11" x14ac:dyDescent="0.25">
      <c r="E2" s="5"/>
      <c r="F2" s="5"/>
    </row>
    <row r="3" spans="2:11" x14ac:dyDescent="0.25">
      <c r="E3" s="5"/>
      <c r="F3" s="5"/>
    </row>
    <row r="4" spans="2:11" x14ac:dyDescent="0.25">
      <c r="B4" s="22" t="s">
        <v>0</v>
      </c>
      <c r="C4" s="22"/>
      <c r="D4" s="23"/>
      <c r="E4" s="24"/>
      <c r="F4" s="24"/>
      <c r="G4" s="23"/>
      <c r="H4" s="23"/>
      <c r="I4" s="23"/>
    </row>
    <row r="5" spans="2:11" x14ac:dyDescent="0.25">
      <c r="B5" s="23"/>
      <c r="C5" s="23"/>
      <c r="D5" s="23"/>
      <c r="E5" s="23"/>
      <c r="F5" s="23"/>
      <c r="G5" s="23"/>
      <c r="H5" s="23"/>
      <c r="I5" s="23"/>
    </row>
    <row r="6" spans="2:11" ht="21" customHeight="1" x14ac:dyDescent="0.4">
      <c r="B6" s="25" t="s">
        <v>1</v>
      </c>
      <c r="C6" s="25"/>
      <c r="D6" s="25"/>
      <c r="E6" s="25"/>
      <c r="F6" s="25"/>
      <c r="G6" s="25"/>
      <c r="H6" s="25"/>
      <c r="I6" s="25"/>
    </row>
    <row r="8" spans="2:11" x14ac:dyDescent="0.25">
      <c r="B8" s="12" t="s">
        <v>9</v>
      </c>
      <c r="C8" s="7">
        <v>1.4999999999999999E-2</v>
      </c>
    </row>
    <row r="9" spans="2:11" x14ac:dyDescent="0.25">
      <c r="B9" s="12" t="s">
        <v>10</v>
      </c>
      <c r="C9" s="7">
        <v>0.7</v>
      </c>
    </row>
    <row r="10" spans="2:11" x14ac:dyDescent="0.25">
      <c r="B10" s="12" t="s">
        <v>11</v>
      </c>
      <c r="C10" s="7">
        <v>0.04</v>
      </c>
    </row>
    <row r="11" spans="2:11" x14ac:dyDescent="0.25">
      <c r="B11" s="3"/>
      <c r="C11" s="3"/>
      <c r="D11" s="3"/>
      <c r="E11" s="3"/>
      <c r="F11" s="3"/>
      <c r="G11" s="6"/>
      <c r="H11" s="6"/>
    </row>
    <row r="12" spans="2:11" ht="30" x14ac:dyDescent="0.25">
      <c r="B12" s="20" t="s">
        <v>2</v>
      </c>
      <c r="C12" s="21" t="s">
        <v>3</v>
      </c>
      <c r="D12" s="20" t="s">
        <v>4</v>
      </c>
      <c r="E12" s="20" t="s">
        <v>5</v>
      </c>
      <c r="F12" s="20" t="s">
        <v>12</v>
      </c>
      <c r="G12" s="20" t="s">
        <v>6</v>
      </c>
      <c r="H12" s="20" t="s">
        <v>7</v>
      </c>
      <c r="I12" s="20" t="s">
        <v>8</v>
      </c>
      <c r="J12" s="2"/>
      <c r="K12" s="2"/>
    </row>
    <row r="13" spans="2:11" x14ac:dyDescent="0.25">
      <c r="B13" s="8">
        <v>1</v>
      </c>
      <c r="C13" s="10">
        <f>C14/(1+C10)</f>
        <v>92.455621301775139</v>
      </c>
      <c r="D13" s="10">
        <f>(1-$C$9)*C13</f>
        <v>27.736686390532547</v>
      </c>
      <c r="E13" s="7">
        <f>(1-$C$8)^B13</f>
        <v>0.98499999999999999</v>
      </c>
      <c r="F13" s="11">
        <f>C8</f>
        <v>1.4999999999999999E-2</v>
      </c>
      <c r="G13" s="9">
        <f>F13*D13</f>
        <v>0.41605029585798819</v>
      </c>
      <c r="H13" s="9">
        <f>1/(1+$C$10)^B13</f>
        <v>0.96153846153846145</v>
      </c>
      <c r="I13" s="9">
        <f t="shared" ref="I13:I14" si="0">G13*H13</f>
        <v>0.40004836140191169</v>
      </c>
    </row>
    <row r="14" spans="2:11" x14ac:dyDescent="0.25">
      <c r="B14" s="8">
        <v>2</v>
      </c>
      <c r="C14" s="10">
        <f>C15/(1+C10)</f>
        <v>96.153846153846146</v>
      </c>
      <c r="D14" s="10">
        <f t="shared" ref="D14:D15" si="1">(1-$C$9)*C14</f>
        <v>28.846153846153847</v>
      </c>
      <c r="E14" s="7">
        <f>(1-$C$8)^B14</f>
        <v>0.970225</v>
      </c>
      <c r="F14" s="11">
        <f>$C$8*E13</f>
        <v>1.4775E-2</v>
      </c>
      <c r="G14" s="9">
        <f t="shared" ref="G14:G15" si="2">F14*D14</f>
        <v>0.42620192307692306</v>
      </c>
      <c r="H14" s="9">
        <f>1/(1+$C$10)^B14</f>
        <v>0.92455621301775137</v>
      </c>
      <c r="I14" s="9">
        <f t="shared" si="0"/>
        <v>0.39404763598088294</v>
      </c>
    </row>
    <row r="15" spans="2:11" x14ac:dyDescent="0.25">
      <c r="B15" s="19">
        <v>3</v>
      </c>
      <c r="C15" s="13">
        <v>100</v>
      </c>
      <c r="D15" s="13">
        <f t="shared" si="1"/>
        <v>30.000000000000004</v>
      </c>
      <c r="E15" s="14">
        <f t="shared" ref="E14:E15" si="3">(1-$C$8)^B15</f>
        <v>0.95567162500000002</v>
      </c>
      <c r="F15" s="15">
        <f>$C$8*E14</f>
        <v>1.4553375E-2</v>
      </c>
      <c r="G15" s="16">
        <f t="shared" si="2"/>
        <v>0.43660125000000005</v>
      </c>
      <c r="H15" s="16">
        <f>1/(1+$C$10)^B15</f>
        <v>0.88899635867091487</v>
      </c>
      <c r="I15" s="16">
        <f>G15*H15</f>
        <v>0.38813692144116979</v>
      </c>
    </row>
    <row r="17" spans="7:9" ht="16.5" customHeight="1" x14ac:dyDescent="0.25">
      <c r="G17" s="18" t="s">
        <v>1</v>
      </c>
      <c r="H17" s="18"/>
      <c r="I17" s="17">
        <f>SUM(I13:I15)</f>
        <v>1.1822329188239644</v>
      </c>
    </row>
  </sheetData>
  <mergeCells count="2">
    <mergeCell ref="G17:H17"/>
    <mergeCell ref="B6:I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2019-07-13T13:54:41Z</dcterms:modified>
</cp:coreProperties>
</file>