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  <c r="D19" i="1"/>
  <c r="E18" i="1"/>
  <c r="E30" i="1" s="1"/>
  <c r="F18" i="1"/>
  <c r="F30" i="1" s="1"/>
  <c r="G18" i="1"/>
  <c r="G30" i="1" s="1"/>
  <c r="D18" i="1"/>
  <c r="D12" i="1"/>
  <c r="E26" i="1"/>
  <c r="F26" i="1"/>
  <c r="G26" i="1"/>
  <c r="D26" i="1"/>
  <c r="D30" i="1"/>
  <c r="E29" i="1"/>
  <c r="F29" i="1"/>
  <c r="G29" i="1"/>
  <c r="D29" i="1"/>
  <c r="D20" i="1" l="1"/>
  <c r="D22" i="1" s="1"/>
  <c r="E20" i="1"/>
  <c r="E22" i="1" s="1"/>
  <c r="G20" i="1"/>
  <c r="G22" i="1" s="1"/>
  <c r="I22" i="1" s="1"/>
  <c r="F20" i="1"/>
  <c r="F22" i="1" s="1"/>
  <c r="E31" i="1"/>
  <c r="E33" i="1" s="1"/>
  <c r="G31" i="1"/>
  <c r="G33" i="1" s="1"/>
  <c r="F31" i="1"/>
  <c r="F33" i="1" s="1"/>
  <c r="D31" i="1"/>
  <c r="D33" i="1" s="1"/>
  <c r="I33" i="1" l="1"/>
  <c r="I37" i="1" s="1"/>
</calcChain>
</file>

<file path=xl/sharedStrings.xml><?xml version="1.0" encoding="utf-8"?>
<sst xmlns="http://schemas.openxmlformats.org/spreadsheetml/2006/main" count="22" uniqueCount="18">
  <si>
    <t>http://breakingdownfinance.com</t>
  </si>
  <si>
    <t>Claims valuation model</t>
  </si>
  <si>
    <t>Cash Flow to Bondholders</t>
  </si>
  <si>
    <t>Cash flow to shareholders</t>
  </si>
  <si>
    <t>Principal payments</t>
  </si>
  <si>
    <t>Interest Expense</t>
  </si>
  <si>
    <t>Cash flow to bondholders</t>
  </si>
  <si>
    <t>Year</t>
  </si>
  <si>
    <t>Cost of debt</t>
  </si>
  <si>
    <t>Market value of debt</t>
  </si>
  <si>
    <t>Present value</t>
  </si>
  <si>
    <t>Net income</t>
  </si>
  <si>
    <t>Depreciation</t>
  </si>
  <si>
    <t>Operating cash flow</t>
  </si>
  <si>
    <t>Dividends</t>
  </si>
  <si>
    <t>Cost of Equity</t>
  </si>
  <si>
    <t>Value of the company</t>
  </si>
  <si>
    <t>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</si>
</sst>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8" formatCode="[$$-409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68" fontId="0" fillId="2" borderId="0" xfId="0" applyNumberFormat="1" applyFill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9" fontId="0" fillId="2" borderId="0" xfId="0" applyNumberFormat="1" applyFill="1"/>
    <xf numFmtId="0" fontId="2" fillId="2" borderId="1" xfId="0" applyFont="1" applyFill="1" applyBorder="1"/>
    <xf numFmtId="168" fontId="5" fillId="2" borderId="0" xfId="0" applyNumberFormat="1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168" fontId="5" fillId="2" borderId="0" xfId="0" applyNumberFormat="1" applyFont="1" applyFill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0" fontId="0" fillId="2" borderId="1" xfId="0" applyNumberFormat="1" applyFill="1" applyBorder="1"/>
    <xf numFmtId="9" fontId="2" fillId="2" borderId="1" xfId="0" applyNumberFormat="1" applyFont="1" applyFill="1" applyBorder="1"/>
    <xf numFmtId="0" fontId="5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topLeftCell="A4" zoomScale="85" zoomScaleNormal="85" workbookViewId="0">
      <selection activeCell="L32" sqref="L32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3" width="8.77734375" style="1" bestFit="1" customWidth="1"/>
    <col min="4" max="7" width="10.33203125" style="1" bestFit="1" customWidth="1"/>
    <col min="8" max="8" width="12" style="1" customWidth="1"/>
    <col min="9" max="9" width="11.33203125" style="18" customWidth="1"/>
    <col min="10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8" t="s">
        <v>1</v>
      </c>
      <c r="C6" s="8"/>
      <c r="D6" s="8"/>
      <c r="E6" s="8"/>
      <c r="F6" s="8"/>
      <c r="G6" s="8"/>
      <c r="H6" s="7"/>
    </row>
    <row r="7" spans="2:8" ht="21" x14ac:dyDescent="0.4">
      <c r="B7" s="21"/>
      <c r="C7" s="21"/>
      <c r="D7" s="7"/>
      <c r="E7" s="7"/>
      <c r="F7" s="7"/>
      <c r="G7" s="7"/>
      <c r="H7" s="7"/>
    </row>
    <row r="8" spans="2:8" x14ac:dyDescent="0.3">
      <c r="B8" s="1" t="s">
        <v>8</v>
      </c>
      <c r="C8" s="15">
        <v>0.06</v>
      </c>
    </row>
    <row r="9" spans="2:8" x14ac:dyDescent="0.3">
      <c r="B9" s="12" t="s">
        <v>15</v>
      </c>
      <c r="C9" s="22">
        <v>0.19800000000000001</v>
      </c>
    </row>
    <row r="10" spans="2:8" x14ac:dyDescent="0.3">
      <c r="B10" s="15"/>
    </row>
    <row r="11" spans="2:8" x14ac:dyDescent="0.3">
      <c r="B11" s="23" t="s">
        <v>7</v>
      </c>
      <c r="C11" s="16"/>
      <c r="D11" s="10">
        <v>1</v>
      </c>
      <c r="E11" s="10">
        <v>2</v>
      </c>
      <c r="F11" s="10">
        <v>3</v>
      </c>
      <c r="G11" s="10">
        <v>4</v>
      </c>
      <c r="H11" s="10">
        <v>5</v>
      </c>
    </row>
    <row r="12" spans="2:8" x14ac:dyDescent="0.3">
      <c r="B12" s="15" t="s">
        <v>17</v>
      </c>
      <c r="D12" s="13">
        <f>284233</f>
        <v>284233</v>
      </c>
      <c r="E12" s="13">
        <v>229841</v>
      </c>
      <c r="F12" s="13">
        <v>160172</v>
      </c>
      <c r="G12" s="13">
        <v>82143</v>
      </c>
      <c r="H12" s="13">
        <v>0</v>
      </c>
    </row>
    <row r="13" spans="2:8" x14ac:dyDescent="0.3">
      <c r="B13" s="15"/>
    </row>
    <row r="14" spans="2:8" x14ac:dyDescent="0.3">
      <c r="B14" s="15"/>
    </row>
    <row r="15" spans="2:8" x14ac:dyDescent="0.3">
      <c r="B15" s="9" t="s">
        <v>2</v>
      </c>
      <c r="C15" s="4"/>
      <c r="D15" s="4"/>
      <c r="E15" s="4"/>
      <c r="F15" s="4"/>
      <c r="G15" s="5"/>
      <c r="H15" s="5"/>
    </row>
    <row r="16" spans="2:8" x14ac:dyDescent="0.3">
      <c r="B16" s="9"/>
      <c r="C16" s="4"/>
      <c r="D16" s="4"/>
      <c r="E16" s="4"/>
      <c r="F16" s="4"/>
      <c r="G16" s="5"/>
      <c r="H16" s="5"/>
    </row>
    <row r="17" spans="2:9" x14ac:dyDescent="0.3">
      <c r="B17" s="10" t="s">
        <v>7</v>
      </c>
      <c r="C17" s="11"/>
      <c r="D17" s="10">
        <v>1</v>
      </c>
      <c r="E17" s="10">
        <v>2</v>
      </c>
      <c r="F17" s="10">
        <v>3</v>
      </c>
      <c r="G17" s="10">
        <v>4</v>
      </c>
      <c r="H17" s="6"/>
    </row>
    <row r="18" spans="2:9" x14ac:dyDescent="0.3">
      <c r="B18" s="1" t="s">
        <v>4</v>
      </c>
      <c r="D18" s="13">
        <f>D12-E12</f>
        <v>54392</v>
      </c>
      <c r="E18" s="13">
        <f t="shared" ref="E18:G18" si="0">E12-F12</f>
        <v>69669</v>
      </c>
      <c r="F18" s="13">
        <f t="shared" si="0"/>
        <v>78029</v>
      </c>
      <c r="G18" s="13">
        <f t="shared" si="0"/>
        <v>82143</v>
      </c>
    </row>
    <row r="19" spans="2:9" x14ac:dyDescent="0.3">
      <c r="B19" s="1" t="s">
        <v>5</v>
      </c>
      <c r="D19" s="13">
        <f>D12*$C$8</f>
        <v>17053.98</v>
      </c>
      <c r="E19" s="13">
        <f>E12*$C$8</f>
        <v>13790.46</v>
      </c>
      <c r="F19" s="13">
        <f>F12*$C$8</f>
        <v>9610.32</v>
      </c>
      <c r="G19" s="13">
        <f>G12*$C$8</f>
        <v>4928.58</v>
      </c>
    </row>
    <row r="20" spans="2:9" x14ac:dyDescent="0.3">
      <c r="B20" s="12" t="s">
        <v>6</v>
      </c>
      <c r="C20" s="12"/>
      <c r="D20" s="14">
        <f>SUM(D18:D19)</f>
        <v>71445.98</v>
      </c>
      <c r="E20" s="14">
        <f t="shared" ref="E20:G20" si="1">SUM(E18:E19)</f>
        <v>83459.459999999992</v>
      </c>
      <c r="F20" s="14">
        <f t="shared" si="1"/>
        <v>87639.32</v>
      </c>
      <c r="G20" s="14">
        <f t="shared" si="1"/>
        <v>87071.58</v>
      </c>
    </row>
    <row r="21" spans="2:9" x14ac:dyDescent="0.3">
      <c r="I21" s="19" t="s">
        <v>9</v>
      </c>
    </row>
    <row r="22" spans="2:9" x14ac:dyDescent="0.3">
      <c r="B22" s="1" t="s">
        <v>10</v>
      </c>
      <c r="D22" s="13">
        <f>D20/(1+$C$8)^D17</f>
        <v>67401.867924528298</v>
      </c>
      <c r="E22" s="13">
        <f t="shared" ref="E22:G22" si="2">E20/(1+$C$8)^E17</f>
        <v>74278.622285510835</v>
      </c>
      <c r="F22" s="13">
        <f t="shared" si="2"/>
        <v>73583.663023838453</v>
      </c>
      <c r="G22" s="13">
        <f t="shared" si="2"/>
        <v>68968.846766122355</v>
      </c>
      <c r="H22" s="13"/>
      <c r="I22" s="20">
        <f>SUM(D22:G22)</f>
        <v>284232.99999999994</v>
      </c>
    </row>
    <row r="23" spans="2:9" x14ac:dyDescent="0.3">
      <c r="B23" s="15"/>
    </row>
    <row r="25" spans="2:9" x14ac:dyDescent="0.3">
      <c r="B25" s="9" t="s">
        <v>3</v>
      </c>
    </row>
    <row r="26" spans="2:9" x14ac:dyDescent="0.3">
      <c r="B26" s="12"/>
      <c r="C26" s="12"/>
      <c r="D26" s="10">
        <f>D17</f>
        <v>1</v>
      </c>
      <c r="E26" s="10">
        <f t="shared" ref="E26:G26" si="3">E17</f>
        <v>2</v>
      </c>
      <c r="F26" s="10">
        <f t="shared" si="3"/>
        <v>3</v>
      </c>
      <c r="G26" s="10">
        <f t="shared" si="3"/>
        <v>4</v>
      </c>
    </row>
    <row r="27" spans="2:9" x14ac:dyDescent="0.3">
      <c r="B27" s="1" t="s">
        <v>11</v>
      </c>
      <c r="D27" s="13">
        <v>65062</v>
      </c>
      <c r="E27" s="13">
        <v>84847</v>
      </c>
      <c r="F27" s="13">
        <v>87773</v>
      </c>
      <c r="G27" s="13">
        <v>80550</v>
      </c>
    </row>
    <row r="28" spans="2:9" x14ac:dyDescent="0.3">
      <c r="B28" s="1" t="s">
        <v>12</v>
      </c>
      <c r="D28" s="13">
        <v>100000</v>
      </c>
      <c r="E28" s="13">
        <v>100000</v>
      </c>
      <c r="F28" s="13">
        <v>100000</v>
      </c>
      <c r="G28" s="13">
        <v>100000</v>
      </c>
    </row>
    <row r="29" spans="2:9" x14ac:dyDescent="0.3">
      <c r="B29" s="1" t="s">
        <v>13</v>
      </c>
      <c r="D29" s="13">
        <f>SUM(D27:D28)</f>
        <v>165062</v>
      </c>
      <c r="E29" s="13">
        <f t="shared" ref="E29:G29" si="4">SUM(E27:E28)</f>
        <v>184847</v>
      </c>
      <c r="F29" s="13">
        <f t="shared" si="4"/>
        <v>187773</v>
      </c>
      <c r="G29" s="13">
        <f t="shared" si="4"/>
        <v>180550</v>
      </c>
    </row>
    <row r="30" spans="2:9" x14ac:dyDescent="0.3">
      <c r="B30" s="1" t="s">
        <v>4</v>
      </c>
      <c r="D30" s="13">
        <f>D18</f>
        <v>54392</v>
      </c>
      <c r="E30" s="13">
        <f t="shared" ref="E30:G30" si="5">E18</f>
        <v>69669</v>
      </c>
      <c r="F30" s="13">
        <f t="shared" si="5"/>
        <v>78029</v>
      </c>
      <c r="G30" s="13">
        <f t="shared" si="5"/>
        <v>82143</v>
      </c>
    </row>
    <row r="31" spans="2:9" x14ac:dyDescent="0.3">
      <c r="B31" s="12" t="s">
        <v>14</v>
      </c>
      <c r="C31" s="12"/>
      <c r="D31" s="14">
        <f>D29-D30</f>
        <v>110670</v>
      </c>
      <c r="E31" s="14">
        <f t="shared" ref="E31:G31" si="6">E29-E30</f>
        <v>115178</v>
      </c>
      <c r="F31" s="14">
        <f t="shared" si="6"/>
        <v>109744</v>
      </c>
      <c r="G31" s="14">
        <f t="shared" si="6"/>
        <v>98407</v>
      </c>
    </row>
    <row r="32" spans="2:9" x14ac:dyDescent="0.3">
      <c r="I32" s="19" t="s">
        <v>9</v>
      </c>
    </row>
    <row r="33" spans="2:9" x14ac:dyDescent="0.3">
      <c r="B33" s="1" t="s">
        <v>10</v>
      </c>
      <c r="D33" s="13">
        <f>D31/(1+$C$9)^D26</f>
        <v>92378.964941569284</v>
      </c>
      <c r="E33" s="13">
        <f t="shared" ref="E33:G33" si="7">E31/(1+$C$9)^E26</f>
        <v>80252.005986605393</v>
      </c>
      <c r="F33" s="13">
        <f t="shared" si="7"/>
        <v>63827.866990821167</v>
      </c>
      <c r="G33" s="13">
        <f t="shared" si="7"/>
        <v>47774.782664376311</v>
      </c>
      <c r="I33" s="20">
        <f>SUM(D33:G33)</f>
        <v>284233.62058337219</v>
      </c>
    </row>
    <row r="36" spans="2:9" x14ac:dyDescent="0.3">
      <c r="I36" s="24" t="s">
        <v>16</v>
      </c>
    </row>
    <row r="37" spans="2:9" x14ac:dyDescent="0.3">
      <c r="I37" s="17">
        <f>I33+I22</f>
        <v>568466.62058337219</v>
      </c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2019-08-15T18:14:39Z</dcterms:modified>
</cp:coreProperties>
</file>