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1" i="1"/>
  <c r="C14" i="1"/>
  <c r="C32" i="1" s="1"/>
  <c r="G30" i="1"/>
  <c r="G31" i="1" s="1"/>
  <c r="E24" i="1"/>
  <c r="F24" i="1"/>
  <c r="G24" i="1"/>
  <c r="D24" i="1"/>
  <c r="E18" i="1"/>
  <c r="F18" i="1" s="1"/>
  <c r="G18" i="1" s="1"/>
  <c r="D22" i="1" l="1"/>
  <c r="D23" i="1" s="1"/>
  <c r="D25" i="1" s="1"/>
  <c r="D32" i="1" s="1"/>
  <c r="E19" i="1"/>
  <c r="F19" i="1" s="1"/>
  <c r="E21" i="1" l="1"/>
  <c r="G19" i="1"/>
  <c r="G21" i="1" s="1"/>
  <c r="F21" i="1"/>
  <c r="G22" i="1" l="1"/>
  <c r="G23" i="1" s="1"/>
  <c r="G25" i="1" s="1"/>
  <c r="G32" i="1" s="1"/>
  <c r="F22" i="1"/>
  <c r="F23" i="1" s="1"/>
  <c r="F25" i="1" s="1"/>
  <c r="F32" i="1" s="1"/>
  <c r="E22" i="1"/>
  <c r="E23" i="1" s="1"/>
  <c r="E25" i="1" s="1"/>
  <c r="E32" i="1" s="1"/>
  <c r="C35" i="1" l="1"/>
  <c r="C34" i="1"/>
</calcChain>
</file>

<file path=xl/sharedStrings.xml><?xml version="1.0" encoding="utf-8"?>
<sst xmlns="http://schemas.openxmlformats.org/spreadsheetml/2006/main" count="22" uniqueCount="22">
  <si>
    <t>http://breakingdownfinance.com</t>
  </si>
  <si>
    <t>Initial Outlay</t>
  </si>
  <si>
    <t>Working Capital Investment (WCInv)</t>
  </si>
  <si>
    <t>Fixed Capital Investment (FCInv)</t>
  </si>
  <si>
    <t>After-tax operating expenses</t>
  </si>
  <si>
    <t>Sales</t>
  </si>
  <si>
    <t>Cash operating expenses</t>
  </si>
  <si>
    <t>Depreciation</t>
  </si>
  <si>
    <t>Operating income before taxes</t>
  </si>
  <si>
    <t>Taxes on operating income</t>
  </si>
  <si>
    <t>Add back: depreciation</t>
  </si>
  <si>
    <t>After tax operating cash flow</t>
  </si>
  <si>
    <t>Terminal year after-tax non-operating cash flow (TNOCF)</t>
  </si>
  <si>
    <t>After-tax salvage value</t>
  </si>
  <si>
    <t>Return of NWC</t>
  </si>
  <si>
    <t>TNOCF</t>
  </si>
  <si>
    <t>Total after-tax cash flow</t>
  </si>
  <si>
    <t>NPV</t>
  </si>
  <si>
    <t>IRR</t>
  </si>
  <si>
    <t>Operating income after taxes</t>
  </si>
  <si>
    <t>Year</t>
  </si>
  <si>
    <t>Expansion Project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</si>
</sst>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$-409]#,##0.0"/>
    <numFmt numFmtId="167" formatCode="[$$-409]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  <font>
      <sz val="11"/>
      <color rgb="FF2A3B7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64" fontId="4" fillId="2" borderId="0" xfId="1" applyNumberFormat="1" applyFont="1" applyFill="1" applyBorder="1" applyAlignment="1">
      <alignment horizontal="center"/>
    </xf>
    <xf numFmtId="0" fontId="0" fillId="2" borderId="1" xfId="0" applyFill="1" applyBorder="1"/>
    <xf numFmtId="167" fontId="0" fillId="2" borderId="0" xfId="0" applyNumberFormat="1" applyFill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5" fillId="2" borderId="0" xfId="0" applyNumberFormat="1" applyFont="1" applyFill="1" applyAlignment="1">
      <alignment horizontal="center"/>
    </xf>
    <xf numFmtId="0" fontId="5" fillId="2" borderId="1" xfId="0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left"/>
    </xf>
    <xf numFmtId="167" fontId="5" fillId="2" borderId="0" xfId="0" applyNumberFormat="1" applyFont="1" applyFill="1" applyBorder="1" applyAlignment="1">
      <alignment horizontal="center"/>
    </xf>
    <xf numFmtId="0" fontId="5" fillId="2" borderId="0" xfId="0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308289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tabSelected="1" topLeftCell="A4" zoomScale="85" zoomScaleNormal="85" workbookViewId="0">
      <selection activeCell="B20" sqref="B20"/>
    </sheetView>
  </sheetViews>
  <sheetFormatPr defaultColWidth="8.88671875" defaultRowHeight="14.4" x14ac:dyDescent="0.3"/>
  <cols>
    <col min="1" max="1" width="8.88671875" style="1"/>
    <col min="2" max="2" width="33" style="1" customWidth="1"/>
    <col min="3" max="3" width="11" style="1" bestFit="1" customWidth="1"/>
    <col min="4" max="7" width="10.33203125" style="1" bestFit="1" customWidth="1"/>
    <col min="8" max="8" width="7.6640625" style="1" customWidth="1"/>
    <col min="9" max="16384" width="8.88671875" style="1"/>
  </cols>
  <sheetData>
    <row r="2" spans="2:8" x14ac:dyDescent="0.3">
      <c r="E2" s="2"/>
      <c r="F2" s="2"/>
    </row>
    <row r="3" spans="2:8" x14ac:dyDescent="0.3">
      <c r="E3" s="2"/>
      <c r="F3" s="2"/>
    </row>
    <row r="4" spans="2:8" x14ac:dyDescent="0.3">
      <c r="B4" s="3" t="s">
        <v>0</v>
      </c>
      <c r="C4" s="3"/>
      <c r="E4" s="2"/>
      <c r="F4" s="2"/>
    </row>
    <row r="6" spans="2:8" ht="21" x14ac:dyDescent="0.4">
      <c r="B6" s="9" t="s">
        <v>21</v>
      </c>
      <c r="C6" s="9"/>
      <c r="D6" s="9"/>
      <c r="E6" s="9"/>
      <c r="F6" s="9"/>
      <c r="G6" s="9"/>
      <c r="H6" s="5"/>
    </row>
    <row r="8" spans="2:8" x14ac:dyDescent="0.3">
      <c r="B8" s="16" t="s">
        <v>20</v>
      </c>
      <c r="C8" s="14">
        <v>0</v>
      </c>
      <c r="D8" s="14">
        <v>1</v>
      </c>
      <c r="E8" s="14">
        <v>2</v>
      </c>
      <c r="F8" s="14">
        <v>3</v>
      </c>
      <c r="G8" s="14">
        <v>4</v>
      </c>
    </row>
    <row r="9" spans="2:8" x14ac:dyDescent="0.3">
      <c r="B9" s="17"/>
    </row>
    <row r="10" spans="2:8" x14ac:dyDescent="0.3">
      <c r="B10" s="18" t="s">
        <v>1</v>
      </c>
      <c r="C10" s="14"/>
      <c r="D10" s="14"/>
      <c r="E10" s="14"/>
      <c r="F10" s="14"/>
      <c r="G10" s="13"/>
      <c r="H10" s="6"/>
    </row>
    <row r="11" spans="2:8" x14ac:dyDescent="0.3">
      <c r="B11" s="4"/>
      <c r="C11" s="7"/>
      <c r="D11" s="4"/>
      <c r="E11" s="4"/>
      <c r="F11" s="6"/>
      <c r="G11" s="8"/>
      <c r="H11" s="8"/>
    </row>
    <row r="12" spans="2:8" x14ac:dyDescent="0.3">
      <c r="B12" s="1" t="s">
        <v>3</v>
      </c>
      <c r="C12" s="11">
        <v>-40000</v>
      </c>
      <c r="D12" s="11"/>
      <c r="E12" s="11"/>
      <c r="F12" s="11"/>
      <c r="G12" s="11"/>
    </row>
    <row r="13" spans="2:8" x14ac:dyDescent="0.3">
      <c r="B13" s="1" t="s">
        <v>2</v>
      </c>
      <c r="C13" s="12">
        <v>-10000</v>
      </c>
      <c r="D13" s="11"/>
      <c r="E13" s="11"/>
      <c r="F13" s="11"/>
      <c r="G13" s="11"/>
    </row>
    <row r="14" spans="2:8" x14ac:dyDescent="0.3">
      <c r="C14" s="11">
        <f>SUM(C12:C13)</f>
        <v>-50000</v>
      </c>
      <c r="D14" s="11"/>
      <c r="E14" s="11"/>
      <c r="F14" s="11"/>
      <c r="G14" s="11"/>
    </row>
    <row r="15" spans="2:8" x14ac:dyDescent="0.3">
      <c r="C15" s="11"/>
      <c r="D15" s="11"/>
      <c r="E15" s="11"/>
      <c r="F15" s="11"/>
      <c r="G15" s="11"/>
    </row>
    <row r="16" spans="2:8" x14ac:dyDescent="0.3">
      <c r="B16" s="16" t="s">
        <v>4</v>
      </c>
      <c r="C16" s="12"/>
      <c r="D16" s="12"/>
      <c r="E16" s="12"/>
      <c r="F16" s="12"/>
      <c r="G16" s="12"/>
    </row>
    <row r="17" spans="2:7" x14ac:dyDescent="0.3">
      <c r="C17" s="11"/>
      <c r="D17" s="11"/>
      <c r="E17" s="11"/>
      <c r="F17" s="11"/>
      <c r="G17" s="11"/>
    </row>
    <row r="18" spans="2:7" x14ac:dyDescent="0.3">
      <c r="B18" s="1" t="s">
        <v>5</v>
      </c>
      <c r="C18" s="11"/>
      <c r="D18" s="11">
        <v>80000</v>
      </c>
      <c r="E18" s="11">
        <f t="shared" ref="E18:G18" si="0">D18</f>
        <v>80000</v>
      </c>
      <c r="F18" s="11">
        <f t="shared" si="0"/>
        <v>80000</v>
      </c>
      <c r="G18" s="11">
        <f t="shared" si="0"/>
        <v>80000</v>
      </c>
    </row>
    <row r="19" spans="2:7" x14ac:dyDescent="0.3">
      <c r="B19" s="1" t="s">
        <v>6</v>
      </c>
      <c r="C19" s="11"/>
      <c r="D19" s="11">
        <f>54000</f>
        <v>54000</v>
      </c>
      <c r="E19" s="11">
        <f t="shared" ref="E19:G19" si="1">D19</f>
        <v>54000</v>
      </c>
      <c r="F19" s="11">
        <f t="shared" si="1"/>
        <v>54000</v>
      </c>
      <c r="G19" s="11">
        <f t="shared" si="1"/>
        <v>54000</v>
      </c>
    </row>
    <row r="20" spans="2:7" x14ac:dyDescent="0.3">
      <c r="B20" s="1" t="s">
        <v>7</v>
      </c>
      <c r="C20" s="11"/>
      <c r="D20" s="12">
        <v>3512</v>
      </c>
      <c r="E20" s="12">
        <v>5744</v>
      </c>
      <c r="F20" s="12">
        <v>3664</v>
      </c>
      <c r="G20" s="12">
        <v>2544</v>
      </c>
    </row>
    <row r="21" spans="2:7" x14ac:dyDescent="0.3">
      <c r="B21" s="1" t="s">
        <v>8</v>
      </c>
      <c r="C21" s="11"/>
      <c r="D21" s="11">
        <f>D18-D19-D20</f>
        <v>22488</v>
      </c>
      <c r="E21" s="11">
        <f t="shared" ref="E21:G21" si="2">E18-E19-E20</f>
        <v>20256</v>
      </c>
      <c r="F21" s="11">
        <f t="shared" si="2"/>
        <v>22336</v>
      </c>
      <c r="G21" s="11">
        <f t="shared" si="2"/>
        <v>23456</v>
      </c>
    </row>
    <row r="22" spans="2:7" x14ac:dyDescent="0.3">
      <c r="B22" s="1" t="s">
        <v>9</v>
      </c>
      <c r="C22" s="11"/>
      <c r="D22" s="12">
        <f>D21*0.4</f>
        <v>8995.2000000000007</v>
      </c>
      <c r="E22" s="12">
        <f t="shared" ref="E22:G22" si="3">E21*0.4</f>
        <v>8102.4000000000005</v>
      </c>
      <c r="F22" s="12">
        <f t="shared" si="3"/>
        <v>8934.4</v>
      </c>
      <c r="G22" s="12">
        <f t="shared" si="3"/>
        <v>9382.4</v>
      </c>
    </row>
    <row r="23" spans="2:7" x14ac:dyDescent="0.3">
      <c r="B23" s="1" t="s">
        <v>19</v>
      </c>
      <c r="C23" s="11"/>
      <c r="D23" s="11">
        <f>D21-D22</f>
        <v>13492.8</v>
      </c>
      <c r="E23" s="11">
        <f t="shared" ref="E23:G23" si="4">E21-E22</f>
        <v>12153.599999999999</v>
      </c>
      <c r="F23" s="11">
        <f t="shared" si="4"/>
        <v>13401.6</v>
      </c>
      <c r="G23" s="11">
        <f t="shared" si="4"/>
        <v>14073.6</v>
      </c>
    </row>
    <row r="24" spans="2:7" x14ac:dyDescent="0.3">
      <c r="B24" s="1" t="s">
        <v>10</v>
      </c>
      <c r="C24" s="11"/>
      <c r="D24" s="12">
        <f>D20</f>
        <v>3512</v>
      </c>
      <c r="E24" s="12">
        <f t="shared" ref="E24:G24" si="5">E20</f>
        <v>5744</v>
      </c>
      <c r="F24" s="12">
        <f t="shared" si="5"/>
        <v>3664</v>
      </c>
      <c r="G24" s="12">
        <f t="shared" si="5"/>
        <v>2544</v>
      </c>
    </row>
    <row r="25" spans="2:7" x14ac:dyDescent="0.3">
      <c r="B25" s="1" t="s">
        <v>11</v>
      </c>
      <c r="C25" s="11"/>
      <c r="D25" s="11">
        <f>D24+D23</f>
        <v>17004.8</v>
      </c>
      <c r="E25" s="11">
        <f>E24+E23</f>
        <v>17897.599999999999</v>
      </c>
      <c r="F25" s="11">
        <f>F24+F23</f>
        <v>17065.599999999999</v>
      </c>
      <c r="G25" s="11">
        <f>G24+G23</f>
        <v>16617.599999999999</v>
      </c>
    </row>
    <row r="26" spans="2:7" x14ac:dyDescent="0.3">
      <c r="C26" s="11"/>
      <c r="D26" s="11"/>
      <c r="E26" s="11"/>
      <c r="F26" s="11"/>
      <c r="G26" s="11"/>
    </row>
    <row r="27" spans="2:7" x14ac:dyDescent="0.3">
      <c r="B27" s="16" t="s">
        <v>12</v>
      </c>
      <c r="C27" s="12"/>
      <c r="D27" s="12"/>
      <c r="E27" s="12"/>
      <c r="F27" s="12"/>
      <c r="G27" s="12"/>
    </row>
    <row r="28" spans="2:7" x14ac:dyDescent="0.3">
      <c r="C28" s="11"/>
      <c r="D28" s="11"/>
      <c r="E28" s="11"/>
      <c r="F28" s="11"/>
      <c r="G28" s="11"/>
    </row>
    <row r="29" spans="2:7" x14ac:dyDescent="0.3">
      <c r="B29" s="1" t="s">
        <v>13</v>
      </c>
      <c r="C29" s="11"/>
      <c r="D29" s="11"/>
      <c r="E29" s="11"/>
      <c r="F29" s="11"/>
      <c r="G29" s="11">
        <v>21214</v>
      </c>
    </row>
    <row r="30" spans="2:7" x14ac:dyDescent="0.3">
      <c r="B30" s="1" t="s">
        <v>14</v>
      </c>
      <c r="C30" s="11"/>
      <c r="D30" s="11"/>
      <c r="E30" s="11"/>
      <c r="F30" s="11"/>
      <c r="G30" s="11">
        <f>C13*-1</f>
        <v>10000</v>
      </c>
    </row>
    <row r="31" spans="2:7" x14ac:dyDescent="0.3">
      <c r="B31" s="1" t="s">
        <v>15</v>
      </c>
      <c r="C31" s="11"/>
      <c r="D31" s="11"/>
      <c r="E31" s="11"/>
      <c r="F31" s="11"/>
      <c r="G31" s="11">
        <f>SUM(G29:G30)</f>
        <v>31214</v>
      </c>
    </row>
    <row r="32" spans="2:7" x14ac:dyDescent="0.3">
      <c r="B32" s="10" t="s">
        <v>16</v>
      </c>
      <c r="C32" s="12">
        <f>C14</f>
        <v>-50000</v>
      </c>
      <c r="D32" s="12">
        <f t="shared" ref="D32:F32" si="6">D31+D25</f>
        <v>17004.8</v>
      </c>
      <c r="E32" s="12">
        <f t="shared" si="6"/>
        <v>17897.599999999999</v>
      </c>
      <c r="F32" s="12">
        <f t="shared" si="6"/>
        <v>17065.599999999999</v>
      </c>
      <c r="G32" s="12">
        <f>G31+G25</f>
        <v>47831.6</v>
      </c>
    </row>
    <row r="34" spans="2:3" x14ac:dyDescent="0.3">
      <c r="B34" s="20" t="s">
        <v>17</v>
      </c>
      <c r="C34" s="19">
        <f>NPV(0.12,D32,E32,F32,G32)+C32</f>
        <v>21995.517801827344</v>
      </c>
    </row>
    <row r="35" spans="2:3" x14ac:dyDescent="0.3">
      <c r="B35" s="20" t="s">
        <v>18</v>
      </c>
      <c r="C35" s="15">
        <f>IRR(C32:G32)</f>
        <v>0.28161869600095346</v>
      </c>
    </row>
  </sheetData>
  <mergeCells count="1">
    <mergeCell ref="B6:G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2019-08-15T12:35:31Z</dcterms:modified>
</cp:coreProperties>
</file>