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8" i="1"/>
  <c r="C30" i="1" s="1"/>
  <c r="C16" i="1" l="1"/>
  <c r="C19" i="1" s="1"/>
  <c r="C21" i="1" s="1"/>
  <c r="C32" i="1" s="1"/>
</calcChain>
</file>

<file path=xl/sharedStrings.xml><?xml version="1.0" encoding="utf-8"?>
<sst xmlns="http://schemas.openxmlformats.org/spreadsheetml/2006/main" count="20" uniqueCount="17">
  <si>
    <t>http://breakingdownfinance.com</t>
  </si>
  <si>
    <t>Fixed Income Forward Valuation</t>
  </si>
  <si>
    <t>Coupon rate</t>
  </si>
  <si>
    <t>Payment Frequency</t>
  </si>
  <si>
    <t>semi-annual</t>
  </si>
  <si>
    <t>Spot price (S0)</t>
  </si>
  <si>
    <t>Time until next coupong</t>
  </si>
  <si>
    <t>Forward contract duration (days)</t>
  </si>
  <si>
    <t>Coupon payment</t>
  </si>
  <si>
    <t>Par value</t>
  </si>
  <si>
    <t>Risk-free rate</t>
  </si>
  <si>
    <t>Present value of coupons (PVC)</t>
  </si>
  <si>
    <t>Forward Price</t>
  </si>
  <si>
    <t>Pricing</t>
  </si>
  <si>
    <t>Valuing</t>
  </si>
  <si>
    <t>Days remaining</t>
  </si>
  <si>
    <t>Value Forward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</si>
</sst>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$-409]#,##0.0"/>
    <numFmt numFmtId="167" formatCode="[$$-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2A3B7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167" fontId="5" fillId="3" borderId="0" xfId="0" applyNumberFormat="1" applyFont="1" applyFill="1" applyAlignment="1">
      <alignment horizontal="center"/>
    </xf>
    <xf numFmtId="0" fontId="6" fillId="2" borderId="0" xfId="0" applyFont="1" applyFill="1"/>
    <xf numFmtId="164" fontId="4" fillId="2" borderId="0" xfId="1" applyNumberFormat="1" applyFont="1" applyFill="1" applyBorder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366560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tabSelected="1" zoomScale="85" zoomScaleNormal="85" workbookViewId="0">
      <selection activeCell="H7" sqref="H7"/>
    </sheetView>
  </sheetViews>
  <sheetFormatPr defaultColWidth="8.85546875" defaultRowHeight="15" x14ac:dyDescent="0.25"/>
  <cols>
    <col min="1" max="1" width="8.85546875" style="1"/>
    <col min="2" max="2" width="32.140625" style="1" bestFit="1" customWidth="1"/>
    <col min="3" max="3" width="14.140625" style="1" customWidth="1"/>
    <col min="4" max="5" width="7.7109375" style="1" bestFit="1" customWidth="1"/>
    <col min="6" max="6" width="6.710937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10" t="s">
        <v>1</v>
      </c>
      <c r="C6" s="10"/>
      <c r="D6" s="16"/>
      <c r="E6" s="16"/>
      <c r="F6" s="16"/>
      <c r="G6" s="16"/>
      <c r="H6" s="5"/>
    </row>
    <row r="8" spans="2:8" x14ac:dyDescent="0.25">
      <c r="B8" s="15" t="s">
        <v>13</v>
      </c>
      <c r="C8" s="4"/>
      <c r="D8" s="4"/>
      <c r="E8" s="4"/>
      <c r="F8" s="4"/>
      <c r="G8" s="6"/>
      <c r="H8" s="6"/>
    </row>
    <row r="9" spans="2:8" ht="15.75" thickBot="1" x14ac:dyDescent="0.3">
      <c r="B9" s="8"/>
      <c r="C9" s="9"/>
      <c r="D9" s="4"/>
      <c r="E9" s="4"/>
      <c r="F9" s="6"/>
      <c r="G9" s="7"/>
      <c r="H9" s="7"/>
    </row>
    <row r="10" spans="2:8" ht="15.75" thickTop="1" x14ac:dyDescent="0.25">
      <c r="B10" s="1" t="s">
        <v>7</v>
      </c>
      <c r="C10" s="11">
        <v>250</v>
      </c>
    </row>
    <row r="11" spans="2:8" x14ac:dyDescent="0.25">
      <c r="B11" s="1" t="s">
        <v>9</v>
      </c>
      <c r="C11" s="12">
        <v>1000</v>
      </c>
    </row>
    <row r="12" spans="2:8" x14ac:dyDescent="0.25">
      <c r="B12" s="1" t="s">
        <v>2</v>
      </c>
      <c r="C12" s="13">
        <v>7.4999999999999997E-2</v>
      </c>
    </row>
    <row r="13" spans="2:8" x14ac:dyDescent="0.25">
      <c r="B13" s="1" t="s">
        <v>3</v>
      </c>
      <c r="C13" s="11" t="s">
        <v>4</v>
      </c>
    </row>
    <row r="14" spans="2:8" x14ac:dyDescent="0.25">
      <c r="B14" s="1" t="s">
        <v>5</v>
      </c>
      <c r="C14" s="12">
        <v>1060</v>
      </c>
    </row>
    <row r="15" spans="2:8" x14ac:dyDescent="0.25">
      <c r="B15" s="1" t="s">
        <v>10</v>
      </c>
      <c r="C15" s="13">
        <v>7.0000000000000007E-2</v>
      </c>
    </row>
    <row r="16" spans="2:8" x14ac:dyDescent="0.25">
      <c r="B16" s="1" t="s">
        <v>6</v>
      </c>
      <c r="C16" s="11">
        <f>365/2</f>
        <v>182.5</v>
      </c>
    </row>
    <row r="18" spans="2:3" x14ac:dyDescent="0.25">
      <c r="B18" s="1" t="s">
        <v>8</v>
      </c>
      <c r="C18" s="12">
        <f>(C12/2)*C11</f>
        <v>37.5</v>
      </c>
    </row>
    <row r="19" spans="2:3" x14ac:dyDescent="0.25">
      <c r="B19" s="1" t="s">
        <v>11</v>
      </c>
      <c r="C19" s="12">
        <f>C18/((1+C15)^(C16/365))</f>
        <v>36.252618339212383</v>
      </c>
    </row>
    <row r="21" spans="2:3" x14ac:dyDescent="0.25">
      <c r="B21" s="1" t="s">
        <v>12</v>
      </c>
      <c r="C21" s="14">
        <f>(C14-C19)*(1+C15)^(C10/365)</f>
        <v>1072.3058594837294</v>
      </c>
    </row>
    <row r="23" spans="2:3" x14ac:dyDescent="0.25">
      <c r="B23" s="15" t="s">
        <v>14</v>
      </c>
    </row>
    <row r="24" spans="2:3" ht="15.75" thickBot="1" x14ac:dyDescent="0.3">
      <c r="B24" s="8"/>
      <c r="C24" s="8"/>
    </row>
    <row r="25" spans="2:3" ht="15.75" thickTop="1" x14ac:dyDescent="0.25"/>
    <row r="26" spans="2:3" x14ac:dyDescent="0.25">
      <c r="B26" s="1" t="s">
        <v>15</v>
      </c>
      <c r="C26" s="11">
        <f>C10-100</f>
        <v>150</v>
      </c>
    </row>
    <row r="27" spans="2:3" x14ac:dyDescent="0.25">
      <c r="B27" s="1" t="s">
        <v>10</v>
      </c>
      <c r="C27" s="13">
        <v>7.0000000000000007E-2</v>
      </c>
    </row>
    <row r="28" spans="2:3" x14ac:dyDescent="0.25">
      <c r="B28" s="1" t="s">
        <v>5</v>
      </c>
      <c r="C28" s="12">
        <v>1100</v>
      </c>
    </row>
    <row r="29" spans="2:3" x14ac:dyDescent="0.25">
      <c r="C29" s="11"/>
    </row>
    <row r="30" spans="2:3" x14ac:dyDescent="0.25">
      <c r="B30" s="1" t="s">
        <v>11</v>
      </c>
      <c r="C30" s="12">
        <f>C18/(1+C27)^((C16-100)/365)</f>
        <v>36.930886179042361</v>
      </c>
    </row>
    <row r="32" spans="2:3" x14ac:dyDescent="0.25">
      <c r="B32" s="1" t="s">
        <v>16</v>
      </c>
      <c r="C32" s="14">
        <f>(C28-C30)-(C21/(1+C27)^(C26/365))</f>
        <v>20.16794529177173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2019-07-23T18:15:56Z</dcterms:modified>
</cp:coreProperties>
</file>